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<sst xmlns="http://schemas.openxmlformats.org/spreadsheetml/2006/main" count="229" uniqueCount="109">
  <si>
    <t>(1c forma)</t>
  </si>
  <si>
    <t>Forma patvirtinta</t>
  </si>
  <si>
    <t xml:space="preserve">Šiaulių miesto savivaldybės administracijos direktoriaus 2012 m. spalio  30 d. įsakymu Nr. A -1159 </t>
  </si>
  <si>
    <t>Uždavinio kodas</t>
  </si>
  <si>
    <t>Priemonės kodas</t>
  </si>
  <si>
    <t>Priemonės pavadinimas</t>
  </si>
  <si>
    <t>Priemonės vykdytojo kodas</t>
  </si>
  <si>
    <t>Finansavimo šaltinis</t>
  </si>
  <si>
    <t>Produkto  kriterijaus</t>
  </si>
  <si>
    <t>Iš viso</t>
  </si>
  <si>
    <t>Išlaidoms</t>
  </si>
  <si>
    <t xml:space="preserve">turtui įsigyti </t>
  </si>
  <si>
    <t>pavadinimas, mato vnt.</t>
  </si>
  <si>
    <t>planas</t>
  </si>
  <si>
    <t>Iš viso:</t>
  </si>
  <si>
    <t>Darbo užmokesčiui</t>
  </si>
  <si>
    <t>01</t>
  </si>
  <si>
    <t>Iš viso uždaviniui:</t>
  </si>
  <si>
    <t>Iš viso tikslui:</t>
  </si>
  <si>
    <t>Iš viso programai:</t>
  </si>
  <si>
    <t xml:space="preserve"> (2014 m. rugpjūčio      d. įsakymo Nr. A-   redakcija)</t>
  </si>
  <si>
    <t xml:space="preserve">Programos tikslo kodas </t>
  </si>
  <si>
    <t>Iš jų darbo užmokesčiui:</t>
  </si>
  <si>
    <t>2014 metais  faktiškai skirtas finansavimas, iš jo:</t>
  </si>
  <si>
    <t>2015 metų  lėšų poreikis, iš jo:</t>
  </si>
  <si>
    <t>2015  metais faktiškai skirtas finansavimas, iš jo:</t>
  </si>
  <si>
    <t>2016 metų išlaidų projektas</t>
  </si>
  <si>
    <t>2017) metų išlaidų projektas</t>
  </si>
  <si>
    <t>2015 metai</t>
  </si>
  <si>
    <t>2016 metai.</t>
  </si>
  <si>
    <t>2017 metai</t>
  </si>
  <si>
    <t>02</t>
  </si>
  <si>
    <t>03</t>
  </si>
  <si>
    <t>Ugdymo aplinkos finansavimas</t>
  </si>
  <si>
    <t xml:space="preserve"> UŽDAVINYS. Mokyklos bendruomenės kompetencijų tobulinimas</t>
  </si>
  <si>
    <t>41</t>
  </si>
  <si>
    <t>VB</t>
  </si>
  <si>
    <t>Mokinių skaičius mokykloje</t>
  </si>
  <si>
    <t>Mokinių mokymas ligoninėje</t>
  </si>
  <si>
    <t>D</t>
  </si>
  <si>
    <t>mokymo ligoninėje administravimui</t>
  </si>
  <si>
    <t>SB</t>
  </si>
  <si>
    <t>Turimas etatų sk. užtikrina optimalų ugdymo procesą</t>
  </si>
  <si>
    <t>SP</t>
  </si>
  <si>
    <t>užtikrinti mokinių maitinimą</t>
  </si>
  <si>
    <t>Vadovų, mokytojų ir pagalbos specialistų kompetencijų ugdymo programos įgyvendinimas</t>
  </si>
  <si>
    <t>Visi mokytojai</t>
  </si>
  <si>
    <t>Visi ligoninėje mokantys mokinius mokytojai</t>
  </si>
  <si>
    <t xml:space="preserve"> "Mokyklos ir šeimos bendradarbiavimo programos" įgyvendinimas</t>
  </si>
  <si>
    <t>KT (2%)</t>
  </si>
  <si>
    <t xml:space="preserve">Tėvų aktyvo renginių orgavizavimas </t>
  </si>
  <si>
    <t>Medelyno mikrorajono bendruomenės sąveikų stiprinimas</t>
  </si>
  <si>
    <t>Rengiginių su Medelyno bendruomene organizavimas</t>
  </si>
  <si>
    <t>Uždavinys Gabių mokinių ugdymo tobulinimas</t>
  </si>
  <si>
    <t>Edukacinės programos (mokinių sk.)</t>
  </si>
  <si>
    <t>Mokinių konferencijų  organizavimas (mokinių sk.)</t>
  </si>
  <si>
    <t>UŽDAVINYS Sudaryti saugias ugdymo(si) sąlygas</t>
  </si>
  <si>
    <t>Gyvenimo įgūdžių, prevencijos, sveikatos stiprinimo programos įgyvendinimas</t>
  </si>
  <si>
    <t>Projektų "Lyderių laikas 2" (mokinių sk.)</t>
  </si>
  <si>
    <t xml:space="preserve">KT </t>
  </si>
  <si>
    <t>Projektas "Visumenės sveikatos programų rėmimo specialioji programa" 200 mok.</t>
  </si>
  <si>
    <t>mokinių sk.</t>
  </si>
  <si>
    <t>PROGRAMOS TIKSLAS Mokyklos materialinės ir techninės bazės tobulinimas</t>
  </si>
  <si>
    <t>Gerinti progimnazijos higienines sąlygas</t>
  </si>
  <si>
    <t>SP(lik.)</t>
  </si>
  <si>
    <t>Kapitalinis stogo remontas</t>
  </si>
  <si>
    <t>Kapitalinis sanitarinių mazgų  remontas</t>
  </si>
  <si>
    <t>Rekonstruotas mokyklos pastatas</t>
  </si>
  <si>
    <t>KT(ES)</t>
  </si>
  <si>
    <t>KT</t>
  </si>
  <si>
    <t>Aptverta mokykla, metrai</t>
  </si>
  <si>
    <t>UŽDAVINYS Modernizuoti progimnazijos mokymo bazę</t>
  </si>
  <si>
    <t>KT SP(lik.)</t>
  </si>
  <si>
    <t>Investicinio projekto sporto aikštynui ir sporto takams atnaujinti parengimas</t>
  </si>
  <si>
    <t>Parengtas investicinis projektas sporto aikštynui ir takams atmaujinti</t>
  </si>
  <si>
    <t>Valst.biudžetas mok.kr.</t>
  </si>
  <si>
    <t>Valst.biudžetas ligoninė</t>
  </si>
  <si>
    <t>Nef.ugdymas</t>
  </si>
  <si>
    <t>Spec.programos</t>
  </si>
  <si>
    <t>KTSP(lik)</t>
  </si>
  <si>
    <t>spec.pr. likučiai metų pradžiai (KT)</t>
  </si>
  <si>
    <t>dotacijos</t>
  </si>
  <si>
    <t>Pirkta  sieniniai ekranai 4 vnt., projektoriaus laikikliai 6 vnt.</t>
  </si>
  <si>
    <t>Interaktyvi lenta 1 vnt.planšetiniai kompiuteriai 25 vnt. Bus perkami baldai edukacinėms erdvėms atnaujinti</t>
  </si>
  <si>
    <t xml:space="preserve">02 </t>
  </si>
  <si>
    <t>Neformalus mokinių švietimas (mokinių sk.)</t>
  </si>
  <si>
    <t>Neformaliojo švietimo programos "Mano  kelias" įgyvendinimas</t>
  </si>
  <si>
    <t>Neformaliojo švietimo programos "SMS TAU" įgyvendinimas</t>
  </si>
  <si>
    <t>Atliktas kabinetų, priešsalio, mokinių valgomo salės, sporto salės ein. remontas.</t>
  </si>
  <si>
    <t xml:space="preserve">PUG klasei spintos- 3 vnt., suoliukai 3 vnt. spintelė 1 vnt. roletai aktų salei, žaliuzės valgykos mok.vagomoje salėje. </t>
  </si>
  <si>
    <t>Remonto lėšos</t>
  </si>
  <si>
    <t>PROGRAMOS TIKSLAS Mokinių saviraškos ir lyderystės skaitinimas</t>
  </si>
  <si>
    <t>UŽDAVINYS. Mokinių saviraiškos poreikių tenkinimas</t>
  </si>
  <si>
    <t>UŽDAVINYS Tobulinti mokyklos funkcionavimą</t>
  </si>
  <si>
    <t>Investicinių projektų higieninių sąlygų gerinimui parengimas ir vykdymas</t>
  </si>
  <si>
    <t>Darbo vietų atnaujinimas</t>
  </si>
  <si>
    <t>Medelyno progimnazijos Švietimo prieinamumo ir kokybės užtikrinimo 2015–2017 metais programa</t>
  </si>
  <si>
    <t>PROGRAMOS TIKSLAS Bendrųjų ugdymo programų įgyvendinimas</t>
  </si>
  <si>
    <t>UŽDAVINYS.Ugdymo proceso tobulinimas,taikant aktyviuosius mokyko(si) būdus ir metodus</t>
  </si>
  <si>
    <t>Ugdymo turinio perteikimas , ugdant mokinių kritinį mąstymą</t>
  </si>
  <si>
    <t>Pagrindinio ugdymo programų įgyvendinimas ligoninės mokyklose, diegiant naujas technologijas</t>
  </si>
  <si>
    <t>Edukacinių  išvykų ir kitų veikų gabiems  mokiniams organizavimas</t>
  </si>
  <si>
    <t>Mokinių socialinių kompetencijų ugdymo tobulinimas</t>
  </si>
  <si>
    <t>Programos "PUG,I,V klasių  ir naujai atvykusių mokinių adaptacija" įgyvendinimas</t>
  </si>
  <si>
    <t>2014-2017 METŲ STRATEGINIO VEIKLOS PLANO, TIKSLŲ, UŽDAVINIŲ, PRIEMONIŲ,  PRIEMONIŲ IŠLAIDŲ IR PRODUKTO KRITERIJŲ SUVESTINĖ</t>
  </si>
  <si>
    <t>ŠIAULŲ MEDELYNO PROGIMNAZIJA</t>
  </si>
  <si>
    <r>
      <t xml:space="preserve">                                                             (</t>
    </r>
    <r>
      <rPr>
        <b/>
        <sz val="8"/>
        <rFont val="Times New Roman"/>
        <family val="1"/>
      </rPr>
      <t>asignavimų valdytojo/biudžetinės įstaigos pavadiniams)</t>
    </r>
  </si>
  <si>
    <t>STRATEGINIS TIKSLAS  Kokybiška gyvenamoji aplinka</t>
  </si>
  <si>
    <t>tūkst.Lt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</si>
</sst>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7"/>
      <color indexed="10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u val="single"/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49" fontId="6" fillId="33" borderId="12" xfId="0" applyNumberFormat="1" applyFont="1" applyFill="1" applyBorder="1" applyAlignment="1">
      <alignment vertical="top"/>
    </xf>
    <xf numFmtId="49" fontId="6" fillId="34" borderId="12" xfId="0" applyNumberFormat="1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vertical="top"/>
    </xf>
    <xf numFmtId="49" fontId="6" fillId="34" borderId="11" xfId="0" applyNumberFormat="1" applyFont="1" applyFill="1" applyBorder="1" applyAlignment="1">
      <alignment vertical="top"/>
    </xf>
    <xf numFmtId="49" fontId="6" fillId="33" borderId="13" xfId="0" applyNumberFormat="1" applyFont="1" applyFill="1" applyBorder="1" applyAlignment="1">
      <alignment vertical="top"/>
    </xf>
    <xf numFmtId="49" fontId="6" fillId="34" borderId="13" xfId="0" applyNumberFormat="1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right" vertical="top"/>
    </xf>
    <xf numFmtId="164" fontId="6" fillId="35" borderId="14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164" fontId="6" fillId="34" borderId="14" xfId="0" applyNumberFormat="1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49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center" vertical="top"/>
    </xf>
    <xf numFmtId="164" fontId="10" fillId="0" borderId="14" xfId="0" applyNumberFormat="1" applyFont="1" applyBorder="1" applyAlignment="1">
      <alignment horizontal="center" vertical="top"/>
    </xf>
    <xf numFmtId="164" fontId="9" fillId="35" borderId="14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11" fillId="0" borderId="14" xfId="0" applyFont="1" applyBorder="1" applyAlignment="1">
      <alignment/>
    </xf>
    <xf numFmtId="49" fontId="9" fillId="0" borderId="11" xfId="0" applyNumberFormat="1" applyFont="1" applyBorder="1" applyAlignment="1">
      <alignment vertical="top"/>
    </xf>
    <xf numFmtId="0" fontId="9" fillId="36" borderId="14" xfId="0" applyFont="1" applyFill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4" xfId="0" applyNumberFormat="1" applyFont="1" applyFill="1" applyBorder="1" applyAlignment="1">
      <alignment horizontal="center" vertical="top"/>
    </xf>
    <xf numFmtId="9" fontId="11" fillId="0" borderId="14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/>
    </xf>
    <xf numFmtId="0" fontId="9" fillId="35" borderId="14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/>
    </xf>
    <xf numFmtId="49" fontId="9" fillId="0" borderId="14" xfId="0" applyNumberFormat="1" applyFont="1" applyBorder="1" applyAlignment="1">
      <alignment horizontal="center" vertical="top"/>
    </xf>
    <xf numFmtId="164" fontId="10" fillId="0" borderId="14" xfId="0" applyNumberFormat="1" applyFont="1" applyFill="1" applyBorder="1" applyAlignment="1">
      <alignment horizontal="center" vertical="top"/>
    </xf>
    <xf numFmtId="2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164" fontId="9" fillId="34" borderId="14" xfId="0" applyNumberFormat="1" applyFont="1" applyFill="1" applyBorder="1" applyAlignment="1">
      <alignment horizontal="center" vertical="top"/>
    </xf>
    <xf numFmtId="0" fontId="11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 vertical="top"/>
    </xf>
    <xf numFmtId="49" fontId="6" fillId="37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vertical="top"/>
    </xf>
    <xf numFmtId="164" fontId="7" fillId="0" borderId="14" xfId="0" applyNumberFormat="1" applyFont="1" applyFill="1" applyBorder="1" applyAlignment="1">
      <alignment vertical="top"/>
    </xf>
    <xf numFmtId="164" fontId="6" fillId="38" borderId="14" xfId="0" applyNumberFormat="1" applyFont="1" applyFill="1" applyBorder="1" applyAlignment="1">
      <alignment horizontal="center" vertical="top"/>
    </xf>
    <xf numFmtId="0" fontId="6" fillId="38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right" vertical="top"/>
    </xf>
    <xf numFmtId="164" fontId="6" fillId="0" borderId="16" xfId="0" applyNumberFormat="1" applyFont="1" applyFill="1" applyBorder="1" applyAlignment="1">
      <alignment horizontal="center" vertical="top"/>
    </xf>
    <xf numFmtId="0" fontId="6" fillId="39" borderId="14" xfId="0" applyFont="1" applyFill="1" applyBorder="1" applyAlignment="1">
      <alignment horizontal="right" vertical="top"/>
    </xf>
    <xf numFmtId="0" fontId="0" fillId="39" borderId="14" xfId="0" applyFont="1" applyFill="1" applyBorder="1" applyAlignment="1">
      <alignment/>
    </xf>
    <xf numFmtId="49" fontId="9" fillId="37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center" vertical="top"/>
    </xf>
    <xf numFmtId="164" fontId="9" fillId="0" borderId="14" xfId="0" applyNumberFormat="1" applyFont="1" applyFill="1" applyBorder="1" applyAlignment="1">
      <alignment vertical="top"/>
    </xf>
    <xf numFmtId="164" fontId="10" fillId="0" borderId="14" xfId="0" applyNumberFormat="1" applyFont="1" applyFill="1" applyBorder="1" applyAlignment="1">
      <alignment vertical="top"/>
    </xf>
    <xf numFmtId="164" fontId="9" fillId="38" borderId="14" xfId="0" applyNumberFormat="1" applyFont="1" applyFill="1" applyBorder="1" applyAlignment="1">
      <alignment horizontal="center" vertical="top"/>
    </xf>
    <xf numFmtId="0" fontId="9" fillId="38" borderId="14" xfId="0" applyFont="1" applyFill="1" applyBorder="1" applyAlignment="1">
      <alignment horizontal="center" vertical="top"/>
    </xf>
    <xf numFmtId="0" fontId="9" fillId="35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right" vertical="top"/>
    </xf>
    <xf numFmtId="0" fontId="9" fillId="39" borderId="14" xfId="0" applyFont="1" applyFill="1" applyBorder="1" applyAlignment="1">
      <alignment horizontal="right" vertical="top"/>
    </xf>
    <xf numFmtId="0" fontId="11" fillId="39" borderId="14" xfId="0" applyFont="1" applyFill="1" applyBorder="1" applyAlignment="1">
      <alignment/>
    </xf>
    <xf numFmtId="164" fontId="12" fillId="33" borderId="14" xfId="0" applyNumberFormat="1" applyFont="1" applyFill="1" applyBorder="1" applyAlignment="1">
      <alignment horizontal="center" vertical="top"/>
    </xf>
    <xf numFmtId="0" fontId="13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6" fillId="34" borderId="17" xfId="0" applyFont="1" applyFill="1" applyBorder="1" applyAlignment="1">
      <alignment vertical="top"/>
    </xf>
    <xf numFmtId="0" fontId="6" fillId="34" borderId="18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top"/>
    </xf>
    <xf numFmtId="49" fontId="4" fillId="34" borderId="14" xfId="0" applyNumberFormat="1" applyFont="1" applyFill="1" applyBorder="1" applyAlignment="1">
      <alignment vertical="top"/>
    </xf>
    <xf numFmtId="164" fontId="6" fillId="39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49" fontId="6" fillId="40" borderId="19" xfId="0" applyNumberFormat="1" applyFont="1" applyFill="1" applyBorder="1" applyAlignment="1">
      <alignment horizontal="right" vertical="top"/>
    </xf>
    <xf numFmtId="0" fontId="13" fillId="40" borderId="19" xfId="0" applyFont="1" applyFill="1" applyBorder="1" applyAlignment="1">
      <alignment/>
    </xf>
    <xf numFmtId="0" fontId="11" fillId="4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0" fillId="0" borderId="16" xfId="0" applyNumberFormat="1" applyFont="1" applyFill="1" applyBorder="1" applyAlignment="1">
      <alignment horizontal="center" vertical="top"/>
    </xf>
    <xf numFmtId="164" fontId="14" fillId="0" borderId="10" xfId="0" applyNumberFormat="1" applyFont="1" applyFill="1" applyBorder="1" applyAlignment="1">
      <alignment horizontal="center" vertical="top"/>
    </xf>
    <xf numFmtId="164" fontId="14" fillId="0" borderId="10" xfId="0" applyNumberFormat="1" applyFont="1" applyBorder="1" applyAlignment="1">
      <alignment vertical="top"/>
    </xf>
    <xf numFmtId="164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right" vertical="top"/>
    </xf>
    <xf numFmtId="0" fontId="14" fillId="0" borderId="1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164" fontId="12" fillId="40" borderId="20" xfId="0" applyNumberFormat="1" applyFont="1" applyFill="1" applyBorder="1" applyAlignment="1">
      <alignment horizontal="center" vertical="top"/>
    </xf>
    <xf numFmtId="0" fontId="5" fillId="34" borderId="15" xfId="0" applyFont="1" applyFill="1" applyBorder="1" applyAlignment="1">
      <alignment vertical="top"/>
    </xf>
    <xf numFmtId="49" fontId="6" fillId="34" borderId="14" xfId="0" applyNumberFormat="1" applyFont="1" applyFill="1" applyBorder="1" applyAlignment="1">
      <alignment vertical="top"/>
    </xf>
    <xf numFmtId="0" fontId="8" fillId="39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0" fontId="11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top" wrapText="1"/>
    </xf>
    <xf numFmtId="164" fontId="6" fillId="34" borderId="16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/>
    </xf>
    <xf numFmtId="49" fontId="9" fillId="33" borderId="14" xfId="0" applyNumberFormat="1" applyFont="1" applyFill="1" applyBorder="1" applyAlignment="1">
      <alignment horizontal="center" vertical="top"/>
    </xf>
    <xf numFmtId="49" fontId="9" fillId="34" borderId="14" xfId="0" applyNumberFormat="1" applyFont="1" applyFill="1" applyBorder="1" applyAlignment="1">
      <alignment vertical="top"/>
    </xf>
    <xf numFmtId="0" fontId="12" fillId="33" borderId="15" xfId="0" applyFont="1" applyFill="1" applyBorder="1" applyAlignment="1">
      <alignment vertical="top"/>
    </xf>
    <xf numFmtId="0" fontId="12" fillId="33" borderId="17" xfId="0" applyFont="1" applyFill="1" applyBorder="1" applyAlignment="1">
      <alignment vertical="top"/>
    </xf>
    <xf numFmtId="0" fontId="11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33" borderId="21" xfId="0" applyFont="1" applyFill="1" applyBorder="1" applyAlignment="1">
      <alignment/>
    </xf>
    <xf numFmtId="0" fontId="12" fillId="33" borderId="22" xfId="0" applyFont="1" applyFill="1" applyBorder="1" applyAlignment="1">
      <alignment vertical="top"/>
    </xf>
    <xf numFmtId="49" fontId="9" fillId="0" borderId="12" xfId="0" applyNumberFormat="1" applyFont="1" applyBorder="1" applyAlignment="1">
      <alignment horizontal="center" vertical="top" textRotation="92"/>
    </xf>
    <xf numFmtId="49" fontId="9" fillId="0" borderId="11" xfId="0" applyNumberFormat="1" applyFont="1" applyBorder="1" applyAlignment="1">
      <alignment horizontal="center" vertical="top" textRotation="92"/>
    </xf>
    <xf numFmtId="49" fontId="9" fillId="0" borderId="13" xfId="0" applyNumberFormat="1" applyFont="1" applyBorder="1" applyAlignment="1">
      <alignment horizontal="center" vertical="top" textRotation="92"/>
    </xf>
    <xf numFmtId="49" fontId="5" fillId="34" borderId="14" xfId="0" applyNumberFormat="1" applyFont="1" applyFill="1" applyBorder="1" applyAlignment="1">
      <alignment horizontal="left" vertical="top"/>
    </xf>
    <xf numFmtId="0" fontId="9" fillId="34" borderId="14" xfId="0" applyFont="1" applyFill="1" applyBorder="1" applyAlignment="1">
      <alignment horizontal="right" vertical="top"/>
    </xf>
    <xf numFmtId="49" fontId="12" fillId="33" borderId="14" xfId="0" applyNumberFormat="1" applyFont="1" applyFill="1" applyBorder="1" applyAlignment="1">
      <alignment horizontal="right" vertical="top"/>
    </xf>
    <xf numFmtId="0" fontId="6" fillId="34" borderId="14" xfId="0" applyFont="1" applyFill="1" applyBorder="1" applyAlignment="1">
      <alignment horizontal="right" vertical="top"/>
    </xf>
    <xf numFmtId="49" fontId="5" fillId="33" borderId="14" xfId="0" applyNumberFormat="1" applyFont="1" applyFill="1" applyBorder="1" applyAlignment="1">
      <alignment horizontal="right" vertical="top"/>
    </xf>
    <xf numFmtId="49" fontId="5" fillId="40" borderId="20" xfId="0" applyNumberFormat="1" applyFont="1" applyFill="1" applyBorder="1" applyAlignment="1">
      <alignment horizontal="right" vertical="top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49" fontId="5" fillId="41" borderId="10" xfId="0" applyNumberFormat="1" applyFont="1" applyFill="1" applyBorder="1" applyAlignment="1">
      <alignment horizontal="left" vertical="top" wrapText="1"/>
    </xf>
    <xf numFmtId="0" fontId="18" fillId="40" borderId="14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/>
    </xf>
    <xf numFmtId="49" fontId="5" fillId="34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textRotation="90" wrapText="1"/>
    </xf>
    <xf numFmtId="0" fontId="4" fillId="0" borderId="24" xfId="0" applyFont="1" applyBorder="1" applyAlignment="1">
      <alignment horizontal="center" vertical="top" textRotation="90" wrapText="1"/>
    </xf>
    <xf numFmtId="0" fontId="4" fillId="0" borderId="25" xfId="0" applyFont="1" applyBorder="1" applyAlignment="1">
      <alignment horizontal="center" vertical="top" textRotation="90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textRotation="90" wrapText="1"/>
    </xf>
    <xf numFmtId="0" fontId="4" fillId="0" borderId="25" xfId="0" applyFont="1" applyFill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49" fontId="12" fillId="34" borderId="14" xfId="0" applyNumberFormat="1" applyFont="1" applyFill="1" applyBorder="1" applyAlignment="1">
      <alignment horizontal="left" vertical="top"/>
    </xf>
    <xf numFmtId="0" fontId="6" fillId="0" borderId="2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="124" zoomScaleNormal="124" zoomScalePageLayoutView="0" workbookViewId="0" topLeftCell="D19">
      <selection activeCell="U24" sqref="U24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4.00390625" style="0" customWidth="1"/>
    <col min="4" max="4" width="14.8515625" style="0" customWidth="1"/>
    <col min="5" max="5" width="6.421875" style="0" customWidth="1"/>
    <col min="6" max="6" width="6.8515625" style="0" customWidth="1"/>
    <col min="7" max="7" width="6.7109375" style="0" customWidth="1"/>
    <col min="8" max="8" width="7.00390625" style="0" customWidth="1"/>
    <col min="9" max="9" width="7.421875" style="0" customWidth="1"/>
    <col min="10" max="10" width="7.8515625" style="0" customWidth="1"/>
    <col min="11" max="12" width="7.57421875" style="0" customWidth="1"/>
    <col min="13" max="13" width="6.8515625" style="0" customWidth="1"/>
    <col min="14" max="14" width="7.57421875" style="0" customWidth="1"/>
    <col min="15" max="15" width="6.7109375" style="0" customWidth="1"/>
    <col min="16" max="16" width="6.421875" style="0" customWidth="1"/>
    <col min="17" max="17" width="6.7109375" style="0" customWidth="1"/>
    <col min="18" max="18" width="7.28125" style="0" customWidth="1"/>
    <col min="19" max="19" width="6.8515625" style="0" customWidth="1"/>
    <col min="20" max="20" width="6.7109375" style="0" customWidth="1"/>
    <col min="21" max="21" width="10.7109375" style="0" customWidth="1"/>
    <col min="22" max="22" width="5.421875" style="0" customWidth="1"/>
    <col min="23" max="23" width="5.140625" style="0" customWidth="1"/>
    <col min="24" max="24" width="6.00390625" style="0" customWidth="1"/>
  </cols>
  <sheetData>
    <row r="1" spans="1:24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57" t="s">
        <v>0</v>
      </c>
      <c r="L1" s="157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</row>
    <row r="2" spans="1:2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0" t="s">
        <v>1</v>
      </c>
      <c r="U2" s="160"/>
      <c r="V2" s="160"/>
      <c r="W2" s="160"/>
      <c r="X2" s="160"/>
    </row>
    <row r="3" spans="1:24" ht="4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61" t="s">
        <v>2</v>
      </c>
      <c r="U3" s="161"/>
      <c r="V3" s="161"/>
      <c r="W3" s="161"/>
      <c r="X3" s="161"/>
    </row>
    <row r="4" spans="1:24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62" t="s">
        <v>20</v>
      </c>
      <c r="U4" s="162"/>
      <c r="V4" s="162"/>
      <c r="W4" s="162"/>
      <c r="X4" s="162"/>
    </row>
    <row r="5" spans="1:24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62"/>
      <c r="U5" s="162"/>
      <c r="V5" s="162"/>
      <c r="W5" s="162"/>
      <c r="X5" s="162"/>
    </row>
    <row r="6" spans="1:20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2.75" customHeight="1">
      <c r="A7" s="157" t="s">
        <v>105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</row>
    <row r="8" spans="1:20" ht="12.75" customHeight="1">
      <c r="A8" s="157" t="s">
        <v>106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2.75" customHeight="1">
      <c r="A9" s="157" t="s">
        <v>104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1"/>
    </row>
    <row r="11" spans="1:2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W11" s="159" t="s">
        <v>108</v>
      </c>
      <c r="X11" s="159"/>
    </row>
    <row r="12" spans="1:24" ht="30.75" customHeight="1">
      <c r="A12" s="151" t="s">
        <v>21</v>
      </c>
      <c r="B12" s="151" t="s">
        <v>3</v>
      </c>
      <c r="C12" s="145" t="s">
        <v>4</v>
      </c>
      <c r="D12" s="146" t="s">
        <v>5</v>
      </c>
      <c r="E12" s="145" t="s">
        <v>6</v>
      </c>
      <c r="F12" s="151" t="s">
        <v>7</v>
      </c>
      <c r="G12" s="154" t="s">
        <v>23</v>
      </c>
      <c r="H12" s="154"/>
      <c r="I12" s="154"/>
      <c r="J12" s="154"/>
      <c r="K12" s="144" t="s">
        <v>24</v>
      </c>
      <c r="L12" s="144"/>
      <c r="M12" s="144"/>
      <c r="N12" s="144"/>
      <c r="O12" s="144" t="s">
        <v>25</v>
      </c>
      <c r="P12" s="144"/>
      <c r="Q12" s="144"/>
      <c r="R12" s="144"/>
      <c r="S12" s="145" t="s">
        <v>26</v>
      </c>
      <c r="T12" s="145" t="s">
        <v>27</v>
      </c>
      <c r="U12" s="146" t="s">
        <v>8</v>
      </c>
      <c r="V12" s="146"/>
      <c r="W12" s="146"/>
      <c r="X12" s="146"/>
    </row>
    <row r="13" spans="1:24" ht="12.75" customHeight="1">
      <c r="A13" s="152"/>
      <c r="B13" s="152"/>
      <c r="C13" s="145"/>
      <c r="D13" s="146"/>
      <c r="E13" s="145"/>
      <c r="F13" s="152"/>
      <c r="G13" s="145" t="s">
        <v>9</v>
      </c>
      <c r="H13" s="147" t="s">
        <v>10</v>
      </c>
      <c r="I13" s="147"/>
      <c r="J13" s="155" t="s">
        <v>11</v>
      </c>
      <c r="K13" s="145" t="s">
        <v>9</v>
      </c>
      <c r="L13" s="147" t="s">
        <v>10</v>
      </c>
      <c r="M13" s="147"/>
      <c r="N13" s="148" t="s">
        <v>11</v>
      </c>
      <c r="O13" s="145" t="s">
        <v>9</v>
      </c>
      <c r="P13" s="147" t="s">
        <v>10</v>
      </c>
      <c r="Q13" s="147"/>
      <c r="R13" s="148" t="s">
        <v>11</v>
      </c>
      <c r="S13" s="145"/>
      <c r="T13" s="145"/>
      <c r="U13" s="149" t="s">
        <v>12</v>
      </c>
      <c r="V13" s="150" t="s">
        <v>13</v>
      </c>
      <c r="W13" s="150"/>
      <c r="X13" s="150"/>
    </row>
    <row r="14" spans="1:24" ht="52.5" customHeight="1">
      <c r="A14" s="153"/>
      <c r="B14" s="153"/>
      <c r="C14" s="145"/>
      <c r="D14" s="146"/>
      <c r="E14" s="145"/>
      <c r="F14" s="153"/>
      <c r="G14" s="145"/>
      <c r="H14" s="7" t="s">
        <v>14</v>
      </c>
      <c r="I14" s="8" t="s">
        <v>22</v>
      </c>
      <c r="J14" s="156"/>
      <c r="K14" s="145"/>
      <c r="L14" s="4" t="s">
        <v>9</v>
      </c>
      <c r="M14" s="5" t="s">
        <v>15</v>
      </c>
      <c r="N14" s="148"/>
      <c r="O14" s="145"/>
      <c r="P14" s="4" t="s">
        <v>9</v>
      </c>
      <c r="Q14" s="5" t="s">
        <v>15</v>
      </c>
      <c r="R14" s="148"/>
      <c r="S14" s="145"/>
      <c r="T14" s="145"/>
      <c r="U14" s="149"/>
      <c r="V14" s="6" t="s">
        <v>28</v>
      </c>
      <c r="W14" s="6" t="s">
        <v>29</v>
      </c>
      <c r="X14" s="6" t="s">
        <v>30</v>
      </c>
    </row>
    <row r="15" spans="1:24" ht="13.5" customHeight="1">
      <c r="A15" s="140" t="s">
        <v>107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</row>
    <row r="16" spans="1:24" ht="11.25" customHeight="1">
      <c r="A16" s="141" t="s">
        <v>96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1:24" ht="14.25" customHeight="1">
      <c r="A17" s="9" t="s">
        <v>16</v>
      </c>
      <c r="B17" s="142" t="s">
        <v>97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spans="1:24" ht="13.5" customHeight="1">
      <c r="A18" s="9" t="s">
        <v>16</v>
      </c>
      <c r="B18" s="10" t="s">
        <v>16</v>
      </c>
      <c r="C18" s="143" t="s">
        <v>98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ht="40.5" customHeight="1">
      <c r="A19" s="14" t="s">
        <v>16</v>
      </c>
      <c r="B19" s="15" t="s">
        <v>16</v>
      </c>
      <c r="C19" s="31" t="s">
        <v>16</v>
      </c>
      <c r="D19" s="32" t="s">
        <v>99</v>
      </c>
      <c r="E19" s="124" t="s">
        <v>35</v>
      </c>
      <c r="F19" s="33" t="s">
        <v>36</v>
      </c>
      <c r="G19" s="34">
        <v>1608.9</v>
      </c>
      <c r="H19" s="34">
        <v>1608.9</v>
      </c>
      <c r="I19" s="34">
        <v>1195.8</v>
      </c>
      <c r="J19" s="35"/>
      <c r="K19" s="34">
        <v>1825.2</v>
      </c>
      <c r="L19" s="34">
        <v>1825.2</v>
      </c>
      <c r="M19" s="34">
        <v>1356.9</v>
      </c>
      <c r="N19" s="35"/>
      <c r="O19" s="36"/>
      <c r="P19" s="36"/>
      <c r="Q19" s="36"/>
      <c r="R19" s="36"/>
      <c r="S19" s="34">
        <v>1841.7</v>
      </c>
      <c r="T19" s="34">
        <v>1841.7</v>
      </c>
      <c r="U19" s="37" t="s">
        <v>37</v>
      </c>
      <c r="V19" s="38">
        <v>535</v>
      </c>
      <c r="W19" s="38">
        <v>536</v>
      </c>
      <c r="X19" s="38">
        <v>537</v>
      </c>
    </row>
    <row r="20" spans="1:24" ht="51" customHeight="1">
      <c r="A20" s="16" t="s">
        <v>16</v>
      </c>
      <c r="B20" s="17" t="s">
        <v>16</v>
      </c>
      <c r="C20" s="39" t="s">
        <v>31</v>
      </c>
      <c r="D20" s="12" t="s">
        <v>100</v>
      </c>
      <c r="E20" s="125"/>
      <c r="F20" s="40" t="s">
        <v>36</v>
      </c>
      <c r="G20" s="34">
        <v>107.3</v>
      </c>
      <c r="H20" s="34">
        <v>107.3</v>
      </c>
      <c r="I20" s="34">
        <v>80.7</v>
      </c>
      <c r="J20" s="34"/>
      <c r="K20" s="34">
        <v>215.8</v>
      </c>
      <c r="L20" s="34">
        <v>215.8</v>
      </c>
      <c r="M20" s="34">
        <v>162.5</v>
      </c>
      <c r="N20" s="35"/>
      <c r="O20" s="36"/>
      <c r="P20" s="36"/>
      <c r="Q20" s="36"/>
      <c r="R20" s="36"/>
      <c r="S20" s="34">
        <v>217.1</v>
      </c>
      <c r="T20" s="34">
        <v>217.1</v>
      </c>
      <c r="U20" s="41" t="s">
        <v>38</v>
      </c>
      <c r="V20" s="38">
        <v>30</v>
      </c>
      <c r="W20" s="38">
        <v>30</v>
      </c>
      <c r="X20" s="38">
        <v>30</v>
      </c>
    </row>
    <row r="21" spans="1:24" ht="32.25" customHeight="1">
      <c r="A21" s="16"/>
      <c r="B21" s="17"/>
      <c r="C21" s="39"/>
      <c r="D21" s="12"/>
      <c r="E21" s="125"/>
      <c r="F21" s="42" t="s">
        <v>39</v>
      </c>
      <c r="G21" s="43">
        <v>2.2</v>
      </c>
      <c r="H21" s="43">
        <v>2.2</v>
      </c>
      <c r="I21" s="43">
        <v>1.7</v>
      </c>
      <c r="J21" s="43"/>
      <c r="K21" s="43">
        <v>2.2</v>
      </c>
      <c r="L21" s="43">
        <v>2.2</v>
      </c>
      <c r="M21" s="43">
        <v>1.7</v>
      </c>
      <c r="N21" s="49"/>
      <c r="O21" s="36"/>
      <c r="P21" s="36"/>
      <c r="Q21" s="36"/>
      <c r="R21" s="36"/>
      <c r="S21" s="43">
        <v>2.2</v>
      </c>
      <c r="T21" s="43">
        <v>2.2</v>
      </c>
      <c r="U21" s="41" t="s">
        <v>40</v>
      </c>
      <c r="V21" s="44">
        <v>1</v>
      </c>
      <c r="W21" s="44">
        <v>1</v>
      </c>
      <c r="X21" s="44">
        <v>1</v>
      </c>
    </row>
    <row r="22" spans="1:24" ht="9.75" customHeight="1">
      <c r="A22" s="18"/>
      <c r="B22" s="19"/>
      <c r="C22" s="45"/>
      <c r="D22" s="12"/>
      <c r="E22" s="126"/>
      <c r="F22" s="46" t="s">
        <v>14</v>
      </c>
      <c r="G22" s="36">
        <f>G19+G20+G21</f>
        <v>1718.4</v>
      </c>
      <c r="H22" s="36">
        <f aca="true" t="shared" si="0" ref="H22:T22">H19+H20+H21</f>
        <v>1718.4</v>
      </c>
      <c r="I22" s="36">
        <f t="shared" si="0"/>
        <v>1278.2</v>
      </c>
      <c r="J22" s="36">
        <f t="shared" si="0"/>
        <v>0</v>
      </c>
      <c r="K22" s="36">
        <f t="shared" si="0"/>
        <v>2043.2</v>
      </c>
      <c r="L22" s="36">
        <f t="shared" si="0"/>
        <v>2043.2</v>
      </c>
      <c r="M22" s="36">
        <f t="shared" si="0"/>
        <v>1521.1000000000001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  <c r="S22" s="36">
        <f t="shared" si="0"/>
        <v>2061</v>
      </c>
      <c r="T22" s="36">
        <f t="shared" si="0"/>
        <v>2061</v>
      </c>
      <c r="U22" s="47"/>
      <c r="V22" s="47"/>
      <c r="W22" s="47"/>
      <c r="X22" s="47"/>
    </row>
    <row r="23" spans="1:24" ht="23.25" customHeight="1">
      <c r="A23" s="20" t="s">
        <v>16</v>
      </c>
      <c r="B23" s="21" t="s">
        <v>16</v>
      </c>
      <c r="C23" s="48" t="s">
        <v>32</v>
      </c>
      <c r="D23" s="133" t="s">
        <v>33</v>
      </c>
      <c r="E23" s="48" t="s">
        <v>35</v>
      </c>
      <c r="F23" s="42" t="s">
        <v>41</v>
      </c>
      <c r="G23" s="43">
        <v>559.2</v>
      </c>
      <c r="H23" s="43">
        <v>559.2</v>
      </c>
      <c r="I23" s="43">
        <v>162.6</v>
      </c>
      <c r="J23" s="49"/>
      <c r="K23" s="43">
        <v>570.3</v>
      </c>
      <c r="L23" s="43">
        <v>570.3</v>
      </c>
      <c r="M23" s="43">
        <v>161.6</v>
      </c>
      <c r="N23" s="43"/>
      <c r="O23" s="36"/>
      <c r="P23" s="36"/>
      <c r="Q23" s="36"/>
      <c r="R23" s="36"/>
      <c r="S23" s="43">
        <v>539.4</v>
      </c>
      <c r="T23" s="43">
        <v>588.4</v>
      </c>
      <c r="U23" s="41" t="s">
        <v>42</v>
      </c>
      <c r="V23" s="50">
        <v>9.75</v>
      </c>
      <c r="W23" s="51">
        <v>10</v>
      </c>
      <c r="X23" s="51">
        <v>10</v>
      </c>
    </row>
    <row r="24" spans="1:24" ht="18.75" customHeight="1">
      <c r="A24" s="20"/>
      <c r="B24" s="21"/>
      <c r="C24" s="48"/>
      <c r="D24" s="133"/>
      <c r="E24" s="48"/>
      <c r="F24" s="42" t="s">
        <v>43</v>
      </c>
      <c r="G24" s="43">
        <v>13.9</v>
      </c>
      <c r="H24" s="43">
        <v>13.9</v>
      </c>
      <c r="I24" s="43"/>
      <c r="J24" s="43"/>
      <c r="K24" s="43">
        <v>1</v>
      </c>
      <c r="L24" s="43">
        <v>1</v>
      </c>
      <c r="M24" s="49"/>
      <c r="N24" s="43"/>
      <c r="O24" s="36"/>
      <c r="P24" s="36"/>
      <c r="Q24" s="36"/>
      <c r="R24" s="36"/>
      <c r="S24" s="43">
        <v>1</v>
      </c>
      <c r="T24" s="43">
        <v>1</v>
      </c>
      <c r="U24" s="41" t="s">
        <v>44</v>
      </c>
      <c r="V24" s="44">
        <v>1</v>
      </c>
      <c r="W24" s="44">
        <v>1</v>
      </c>
      <c r="X24" s="44">
        <v>1</v>
      </c>
    </row>
    <row r="25" spans="1:24" ht="11.25" customHeight="1" hidden="1">
      <c r="A25" s="20"/>
      <c r="B25" s="21"/>
      <c r="C25" s="48"/>
      <c r="D25" s="133"/>
      <c r="E25" s="48"/>
      <c r="F25" s="42"/>
      <c r="G25" s="43"/>
      <c r="H25" s="43"/>
      <c r="I25" s="43"/>
      <c r="J25" s="43"/>
      <c r="K25" s="43"/>
      <c r="L25" s="43"/>
      <c r="M25" s="43"/>
      <c r="N25" s="43"/>
      <c r="O25" s="36"/>
      <c r="P25" s="36"/>
      <c r="Q25" s="36"/>
      <c r="R25" s="36"/>
      <c r="S25" s="43"/>
      <c r="T25" s="43"/>
      <c r="U25" s="41"/>
      <c r="V25" s="44"/>
      <c r="W25" s="44"/>
      <c r="X25" s="44"/>
    </row>
    <row r="26" spans="1:24" ht="12.75" customHeight="1">
      <c r="A26" s="20"/>
      <c r="B26" s="21"/>
      <c r="C26" s="48"/>
      <c r="D26" s="134"/>
      <c r="E26" s="48"/>
      <c r="F26" s="46" t="s">
        <v>14</v>
      </c>
      <c r="G26" s="36">
        <f>G23+G24+G25</f>
        <v>573.1</v>
      </c>
      <c r="H26" s="36">
        <f aca="true" t="shared" si="1" ref="H26:T26">H23+H24+H25</f>
        <v>573.1</v>
      </c>
      <c r="I26" s="36">
        <f t="shared" si="1"/>
        <v>162.6</v>
      </c>
      <c r="J26" s="36">
        <f t="shared" si="1"/>
        <v>0</v>
      </c>
      <c r="K26" s="36">
        <f t="shared" si="1"/>
        <v>571.3</v>
      </c>
      <c r="L26" s="36">
        <f t="shared" si="1"/>
        <v>571.3</v>
      </c>
      <c r="M26" s="36">
        <f t="shared" si="1"/>
        <v>161.6</v>
      </c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  <c r="S26" s="36">
        <f t="shared" si="1"/>
        <v>540.4</v>
      </c>
      <c r="T26" s="36">
        <f t="shared" si="1"/>
        <v>589.4</v>
      </c>
      <c r="U26" s="47"/>
      <c r="V26" s="47"/>
      <c r="W26" s="47"/>
      <c r="X26" s="47"/>
    </row>
    <row r="27" spans="1:24" ht="13.5" customHeight="1">
      <c r="A27" s="20" t="s">
        <v>16</v>
      </c>
      <c r="B27" s="22" t="s">
        <v>31</v>
      </c>
      <c r="C27" s="128" t="s">
        <v>17</v>
      </c>
      <c r="D27" s="128"/>
      <c r="E27" s="128"/>
      <c r="F27" s="128"/>
      <c r="G27" s="52">
        <f>G22+G26</f>
        <v>2291.5</v>
      </c>
      <c r="H27" s="52">
        <f aca="true" t="shared" si="2" ref="H27:T27">H22+H26</f>
        <v>2291.5</v>
      </c>
      <c r="I27" s="52">
        <f t="shared" si="2"/>
        <v>1440.8</v>
      </c>
      <c r="J27" s="52">
        <f t="shared" si="2"/>
        <v>0</v>
      </c>
      <c r="K27" s="52">
        <f t="shared" si="2"/>
        <v>2614.5</v>
      </c>
      <c r="L27" s="52">
        <f t="shared" si="2"/>
        <v>2614.5</v>
      </c>
      <c r="M27" s="52">
        <f t="shared" si="2"/>
        <v>1682.7</v>
      </c>
      <c r="N27" s="52">
        <f t="shared" si="2"/>
        <v>0</v>
      </c>
      <c r="O27" s="52">
        <f t="shared" si="2"/>
        <v>0</v>
      </c>
      <c r="P27" s="52">
        <f t="shared" si="2"/>
        <v>0</v>
      </c>
      <c r="Q27" s="52">
        <f t="shared" si="2"/>
        <v>0</v>
      </c>
      <c r="R27" s="52">
        <f t="shared" si="2"/>
        <v>0</v>
      </c>
      <c r="S27" s="52">
        <f t="shared" si="2"/>
        <v>2601.4</v>
      </c>
      <c r="T27" s="52">
        <f t="shared" si="2"/>
        <v>2650.4</v>
      </c>
      <c r="U27" s="53"/>
      <c r="V27" s="53"/>
      <c r="W27" s="53"/>
      <c r="X27" s="53"/>
    </row>
    <row r="28" spans="1:24" ht="13.5" customHeight="1">
      <c r="A28" s="20" t="s">
        <v>16</v>
      </c>
      <c r="B28" s="22" t="s">
        <v>31</v>
      </c>
      <c r="C28" s="127" t="s">
        <v>34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54"/>
      <c r="R28" s="29"/>
      <c r="S28" s="29"/>
      <c r="T28" s="29"/>
      <c r="U28" s="30"/>
      <c r="V28" s="30"/>
      <c r="W28" s="30"/>
      <c r="X28" s="30"/>
    </row>
    <row r="29" spans="1:24" ht="41.25" customHeight="1">
      <c r="A29" s="20" t="s">
        <v>16</v>
      </c>
      <c r="B29" s="22" t="s">
        <v>31</v>
      </c>
      <c r="C29" s="66" t="s">
        <v>16</v>
      </c>
      <c r="D29" s="37" t="s">
        <v>45</v>
      </c>
      <c r="E29" s="67">
        <v>41</v>
      </c>
      <c r="F29" s="68" t="s">
        <v>36</v>
      </c>
      <c r="G29" s="43">
        <v>9.8</v>
      </c>
      <c r="H29" s="69">
        <v>9.8</v>
      </c>
      <c r="I29" s="70"/>
      <c r="J29" s="70"/>
      <c r="K29" s="69">
        <v>11</v>
      </c>
      <c r="L29" s="69">
        <v>11</v>
      </c>
      <c r="M29" s="69"/>
      <c r="N29" s="69"/>
      <c r="O29" s="71"/>
      <c r="P29" s="72"/>
      <c r="Q29" s="72"/>
      <c r="R29" s="71"/>
      <c r="S29" s="43"/>
      <c r="T29" s="43"/>
      <c r="U29" s="37" t="s">
        <v>46</v>
      </c>
      <c r="V29" s="44">
        <v>1</v>
      </c>
      <c r="W29" s="44">
        <v>1</v>
      </c>
      <c r="X29" s="44">
        <v>1</v>
      </c>
    </row>
    <row r="30" spans="1:24" ht="37.5" customHeight="1">
      <c r="A30" s="20"/>
      <c r="B30" s="22"/>
      <c r="C30" s="66"/>
      <c r="D30" s="111"/>
      <c r="E30" s="67">
        <v>41</v>
      </c>
      <c r="F30" s="68" t="s">
        <v>36</v>
      </c>
      <c r="G30" s="43">
        <v>0.6</v>
      </c>
      <c r="H30" s="69">
        <v>0.6</v>
      </c>
      <c r="I30" s="70"/>
      <c r="J30" s="70"/>
      <c r="K30" s="69">
        <v>1.3</v>
      </c>
      <c r="L30" s="69">
        <v>1.3</v>
      </c>
      <c r="M30" s="69"/>
      <c r="N30" s="69"/>
      <c r="O30" s="71"/>
      <c r="P30" s="72"/>
      <c r="Q30" s="72"/>
      <c r="R30" s="71"/>
      <c r="S30" s="43"/>
      <c r="T30" s="43"/>
      <c r="U30" s="37" t="s">
        <v>47</v>
      </c>
      <c r="V30" s="44">
        <v>1</v>
      </c>
      <c r="W30" s="44">
        <v>1</v>
      </c>
      <c r="X30" s="44">
        <v>1</v>
      </c>
    </row>
    <row r="31" spans="1:24" ht="12" customHeight="1">
      <c r="A31" s="20"/>
      <c r="B31" s="22"/>
      <c r="C31" s="66"/>
      <c r="D31" s="37"/>
      <c r="E31" s="67"/>
      <c r="F31" s="73" t="s">
        <v>14</v>
      </c>
      <c r="G31" s="36">
        <f>G29+G30</f>
        <v>10.4</v>
      </c>
      <c r="H31" s="36">
        <f aca="true" t="shared" si="3" ref="H31:T31">H29+H30</f>
        <v>10.4</v>
      </c>
      <c r="I31" s="36">
        <f t="shared" si="3"/>
        <v>0</v>
      </c>
      <c r="J31" s="36">
        <f t="shared" si="3"/>
        <v>0</v>
      </c>
      <c r="K31" s="36">
        <f t="shared" si="3"/>
        <v>12.3</v>
      </c>
      <c r="L31" s="36">
        <f t="shared" si="3"/>
        <v>12.3</v>
      </c>
      <c r="M31" s="36">
        <f t="shared" si="3"/>
        <v>0</v>
      </c>
      <c r="N31" s="36">
        <f t="shared" si="3"/>
        <v>0</v>
      </c>
      <c r="O31" s="36">
        <f t="shared" si="3"/>
        <v>0</v>
      </c>
      <c r="P31" s="36">
        <f t="shared" si="3"/>
        <v>0</v>
      </c>
      <c r="Q31" s="36">
        <f t="shared" si="3"/>
        <v>0</v>
      </c>
      <c r="R31" s="36">
        <f t="shared" si="3"/>
        <v>0</v>
      </c>
      <c r="S31" s="36">
        <f t="shared" si="3"/>
        <v>0</v>
      </c>
      <c r="T31" s="36">
        <f t="shared" si="3"/>
        <v>0</v>
      </c>
      <c r="U31" s="47"/>
      <c r="V31" s="47"/>
      <c r="W31" s="47"/>
      <c r="X31" s="47"/>
    </row>
    <row r="32" spans="1:24" ht="42" customHeight="1">
      <c r="A32" s="20" t="s">
        <v>16</v>
      </c>
      <c r="B32" s="22" t="s">
        <v>31</v>
      </c>
      <c r="C32" s="66" t="s">
        <v>31</v>
      </c>
      <c r="D32" s="37" t="s">
        <v>48</v>
      </c>
      <c r="E32" s="74">
        <v>41</v>
      </c>
      <c r="F32" s="75" t="s">
        <v>49</v>
      </c>
      <c r="G32" s="95"/>
      <c r="H32" s="49"/>
      <c r="I32" s="49"/>
      <c r="J32" s="49"/>
      <c r="K32" s="43">
        <v>0.2</v>
      </c>
      <c r="L32" s="43">
        <v>0.2</v>
      </c>
      <c r="M32" s="43"/>
      <c r="N32" s="43"/>
      <c r="O32" s="36"/>
      <c r="P32" s="36"/>
      <c r="Q32" s="36"/>
      <c r="R32" s="36"/>
      <c r="S32" s="43">
        <v>0.2</v>
      </c>
      <c r="T32" s="43">
        <v>0.2</v>
      </c>
      <c r="U32" s="37" t="s">
        <v>50</v>
      </c>
      <c r="V32" s="51">
        <v>44</v>
      </c>
      <c r="W32" s="51">
        <v>44</v>
      </c>
      <c r="X32" s="51">
        <v>44</v>
      </c>
    </row>
    <row r="33" spans="1:24" ht="31.5" customHeight="1">
      <c r="A33" s="20" t="s">
        <v>16</v>
      </c>
      <c r="B33" s="22" t="s">
        <v>31</v>
      </c>
      <c r="C33" s="66" t="s">
        <v>32</v>
      </c>
      <c r="D33" s="37" t="s">
        <v>51</v>
      </c>
      <c r="E33" s="74">
        <v>41</v>
      </c>
      <c r="F33" s="75" t="s">
        <v>49</v>
      </c>
      <c r="G33" s="95"/>
      <c r="H33" s="70"/>
      <c r="I33" s="70"/>
      <c r="J33" s="70"/>
      <c r="K33" s="43">
        <v>0.2</v>
      </c>
      <c r="L33" s="43">
        <v>0.2</v>
      </c>
      <c r="M33" s="69"/>
      <c r="N33" s="69"/>
      <c r="O33" s="71"/>
      <c r="P33" s="72"/>
      <c r="Q33" s="72"/>
      <c r="R33" s="71"/>
      <c r="S33" s="43">
        <v>0.2</v>
      </c>
      <c r="T33" s="43">
        <v>0.2</v>
      </c>
      <c r="U33" s="37" t="s">
        <v>52</v>
      </c>
      <c r="V33" s="51">
        <v>3</v>
      </c>
      <c r="W33" s="51">
        <v>3</v>
      </c>
      <c r="X33" s="51">
        <v>3</v>
      </c>
    </row>
    <row r="34" spans="1:24" ht="9.75" customHeight="1">
      <c r="A34" s="20"/>
      <c r="B34" s="22"/>
      <c r="C34" s="76"/>
      <c r="D34" s="67"/>
      <c r="E34" s="67"/>
      <c r="F34" s="46" t="s">
        <v>14</v>
      </c>
      <c r="G34" s="36">
        <f>G32+G33</f>
        <v>0</v>
      </c>
      <c r="H34" s="36">
        <f aca="true" t="shared" si="4" ref="H34:T34">H32+H33</f>
        <v>0</v>
      </c>
      <c r="I34" s="36">
        <f t="shared" si="4"/>
        <v>0</v>
      </c>
      <c r="J34" s="36">
        <f t="shared" si="4"/>
        <v>0</v>
      </c>
      <c r="K34" s="36">
        <f t="shared" si="4"/>
        <v>0.4</v>
      </c>
      <c r="L34" s="36">
        <f t="shared" si="4"/>
        <v>0.4</v>
      </c>
      <c r="M34" s="36">
        <f t="shared" si="4"/>
        <v>0</v>
      </c>
      <c r="N34" s="36">
        <f t="shared" si="4"/>
        <v>0</v>
      </c>
      <c r="O34" s="36">
        <f t="shared" si="4"/>
        <v>0</v>
      </c>
      <c r="P34" s="36">
        <f t="shared" si="4"/>
        <v>0</v>
      </c>
      <c r="Q34" s="36">
        <f t="shared" si="4"/>
        <v>0</v>
      </c>
      <c r="R34" s="36">
        <f t="shared" si="4"/>
        <v>0</v>
      </c>
      <c r="S34" s="36">
        <f t="shared" si="4"/>
        <v>0.4</v>
      </c>
      <c r="T34" s="36">
        <f t="shared" si="4"/>
        <v>0.4</v>
      </c>
      <c r="U34" s="47"/>
      <c r="V34" s="47"/>
      <c r="W34" s="47"/>
      <c r="X34" s="47"/>
    </row>
    <row r="35" spans="1:24" ht="12.75" customHeight="1">
      <c r="A35" s="20"/>
      <c r="B35" s="22"/>
      <c r="C35" s="128" t="s">
        <v>17</v>
      </c>
      <c r="D35" s="128"/>
      <c r="E35" s="128"/>
      <c r="F35" s="128"/>
      <c r="G35" s="52">
        <f>G34+G31</f>
        <v>10.4</v>
      </c>
      <c r="H35" s="52">
        <f aca="true" t="shared" si="5" ref="H35:T35">H34+H31</f>
        <v>10.4</v>
      </c>
      <c r="I35" s="52">
        <f t="shared" si="5"/>
        <v>0</v>
      </c>
      <c r="J35" s="52">
        <f t="shared" si="5"/>
        <v>0</v>
      </c>
      <c r="K35" s="52">
        <f t="shared" si="5"/>
        <v>12.700000000000001</v>
      </c>
      <c r="L35" s="52">
        <f t="shared" si="5"/>
        <v>12.700000000000001</v>
      </c>
      <c r="M35" s="52">
        <f t="shared" si="5"/>
        <v>0</v>
      </c>
      <c r="N35" s="52">
        <f t="shared" si="5"/>
        <v>0</v>
      </c>
      <c r="O35" s="52">
        <f t="shared" si="5"/>
        <v>0</v>
      </c>
      <c r="P35" s="52">
        <f t="shared" si="5"/>
        <v>0</v>
      </c>
      <c r="Q35" s="52">
        <f t="shared" si="5"/>
        <v>0</v>
      </c>
      <c r="R35" s="52">
        <f t="shared" si="5"/>
        <v>0</v>
      </c>
      <c r="S35" s="52">
        <f t="shared" si="5"/>
        <v>0.4</v>
      </c>
      <c r="T35" s="52">
        <f t="shared" si="5"/>
        <v>0.4</v>
      </c>
      <c r="U35" s="77"/>
      <c r="V35" s="77"/>
      <c r="W35" s="77"/>
      <c r="X35" s="77"/>
    </row>
    <row r="36" spans="1:25" ht="11.25" customHeight="1">
      <c r="A36" s="20" t="s">
        <v>16</v>
      </c>
      <c r="B36" s="20"/>
      <c r="C36" s="129" t="s">
        <v>18</v>
      </c>
      <c r="D36" s="129"/>
      <c r="E36" s="129"/>
      <c r="F36" s="129"/>
      <c r="G36" s="78">
        <f>G35+G27</f>
        <v>2301.9</v>
      </c>
      <c r="H36" s="78">
        <f aca="true" t="shared" si="6" ref="H36:T36">H35+H27</f>
        <v>2301.9</v>
      </c>
      <c r="I36" s="78">
        <f t="shared" si="6"/>
        <v>1440.8</v>
      </c>
      <c r="J36" s="78">
        <f t="shared" si="6"/>
        <v>0</v>
      </c>
      <c r="K36" s="78">
        <f t="shared" si="6"/>
        <v>2627.2</v>
      </c>
      <c r="L36" s="78">
        <f t="shared" si="6"/>
        <v>2627.2</v>
      </c>
      <c r="M36" s="78">
        <f t="shared" si="6"/>
        <v>1682.7</v>
      </c>
      <c r="N36" s="78">
        <f t="shared" si="6"/>
        <v>0</v>
      </c>
      <c r="O36" s="78">
        <f t="shared" si="6"/>
        <v>0</v>
      </c>
      <c r="P36" s="78">
        <f t="shared" si="6"/>
        <v>0</v>
      </c>
      <c r="Q36" s="78">
        <f t="shared" si="6"/>
        <v>0</v>
      </c>
      <c r="R36" s="78">
        <f t="shared" si="6"/>
        <v>0</v>
      </c>
      <c r="S36" s="78">
        <f t="shared" si="6"/>
        <v>2601.8</v>
      </c>
      <c r="T36" s="78">
        <f t="shared" si="6"/>
        <v>2650.8</v>
      </c>
      <c r="U36" s="79"/>
      <c r="V36" s="80"/>
      <c r="W36" s="80"/>
      <c r="X36" s="122"/>
      <c r="Y36" s="119"/>
    </row>
    <row r="37" spans="1:25" ht="15" customHeight="1">
      <c r="A37" s="20"/>
      <c r="B37" s="114" t="s">
        <v>31</v>
      </c>
      <c r="C37" s="116" t="s">
        <v>91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23"/>
      <c r="Y37" s="120"/>
    </row>
    <row r="38" spans="1:25" ht="14.25" customHeight="1">
      <c r="A38" s="20" t="s">
        <v>31</v>
      </c>
      <c r="B38" s="114" t="s">
        <v>31</v>
      </c>
      <c r="C38" s="115" t="s">
        <v>16</v>
      </c>
      <c r="D38" s="158" t="s">
        <v>92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52"/>
      <c r="S38" s="52"/>
      <c r="T38" s="52"/>
      <c r="U38" s="53"/>
      <c r="V38" s="53"/>
      <c r="W38" s="53"/>
      <c r="X38" s="118"/>
      <c r="Y38" s="121"/>
    </row>
    <row r="39" spans="1:24" ht="36" customHeight="1">
      <c r="A39" s="20" t="s">
        <v>84</v>
      </c>
      <c r="B39" s="22" t="s">
        <v>16</v>
      </c>
      <c r="C39" s="55" t="s">
        <v>16</v>
      </c>
      <c r="D39" s="89" t="s">
        <v>86</v>
      </c>
      <c r="E39" s="56">
        <v>41</v>
      </c>
      <c r="F39" s="57" t="s">
        <v>36</v>
      </c>
      <c r="G39" s="24">
        <v>5.5</v>
      </c>
      <c r="H39" s="58">
        <v>5.5</v>
      </c>
      <c r="I39" s="58"/>
      <c r="J39" s="58"/>
      <c r="K39" s="24">
        <v>5.2</v>
      </c>
      <c r="L39" s="24">
        <v>5.2</v>
      </c>
      <c r="M39" s="58"/>
      <c r="N39" s="58"/>
      <c r="O39" s="60"/>
      <c r="P39" s="61"/>
      <c r="Q39" s="61"/>
      <c r="R39" s="60"/>
      <c r="S39" s="24"/>
      <c r="T39" s="24"/>
      <c r="U39" s="37" t="s">
        <v>85</v>
      </c>
      <c r="V39" s="51">
        <v>60</v>
      </c>
      <c r="W39" s="51"/>
      <c r="X39" s="51"/>
    </row>
    <row r="40" spans="1:24" ht="35.25" customHeight="1">
      <c r="A40" s="20" t="s">
        <v>84</v>
      </c>
      <c r="B40" s="22" t="s">
        <v>16</v>
      </c>
      <c r="C40" s="55" t="s">
        <v>16</v>
      </c>
      <c r="D40" s="89" t="s">
        <v>87</v>
      </c>
      <c r="E40" s="56">
        <v>41</v>
      </c>
      <c r="F40" s="57" t="s">
        <v>36</v>
      </c>
      <c r="G40" s="24">
        <v>23.1</v>
      </c>
      <c r="H40" s="58">
        <v>23.1</v>
      </c>
      <c r="I40" s="58"/>
      <c r="J40" s="58"/>
      <c r="K40" s="24"/>
      <c r="L40" s="24"/>
      <c r="M40" s="58"/>
      <c r="N40" s="58"/>
      <c r="O40" s="60"/>
      <c r="P40" s="61"/>
      <c r="Q40" s="61"/>
      <c r="R40" s="60"/>
      <c r="S40" s="24"/>
      <c r="T40" s="24"/>
      <c r="U40" s="37" t="s">
        <v>85</v>
      </c>
      <c r="V40" s="51">
        <v>55</v>
      </c>
      <c r="W40" s="28"/>
      <c r="X40" s="28"/>
    </row>
    <row r="41" spans="1:24" ht="14.25" customHeight="1">
      <c r="A41" s="20"/>
      <c r="B41" s="22"/>
      <c r="C41" s="64"/>
      <c r="D41" s="56"/>
      <c r="E41" s="56"/>
      <c r="F41" s="25" t="s">
        <v>14</v>
      </c>
      <c r="G41" s="23">
        <f>G39+G40</f>
        <v>28.6</v>
      </c>
      <c r="H41" s="23">
        <f aca="true" t="shared" si="7" ref="H41:T41">H39+H40</f>
        <v>28.6</v>
      </c>
      <c r="I41" s="23">
        <f t="shared" si="7"/>
        <v>0</v>
      </c>
      <c r="J41" s="23">
        <f t="shared" si="7"/>
        <v>0</v>
      </c>
      <c r="K41" s="23">
        <f t="shared" si="7"/>
        <v>5.2</v>
      </c>
      <c r="L41" s="23">
        <f t="shared" si="7"/>
        <v>5.2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6"/>
      <c r="V41" s="26"/>
      <c r="W41" s="26"/>
      <c r="X41" s="26"/>
    </row>
    <row r="42" spans="1:24" ht="14.25" customHeight="1">
      <c r="A42" s="20"/>
      <c r="B42" s="22"/>
      <c r="C42" s="130" t="s">
        <v>17</v>
      </c>
      <c r="D42" s="130"/>
      <c r="E42" s="130"/>
      <c r="F42" s="130"/>
      <c r="G42" s="29">
        <f>G41</f>
        <v>28.6</v>
      </c>
      <c r="H42" s="29">
        <f aca="true" t="shared" si="8" ref="H42:T42">H41</f>
        <v>28.6</v>
      </c>
      <c r="I42" s="29">
        <f t="shared" si="8"/>
        <v>0</v>
      </c>
      <c r="J42" s="29">
        <f t="shared" si="8"/>
        <v>0</v>
      </c>
      <c r="K42" s="29">
        <f t="shared" si="8"/>
        <v>5.2</v>
      </c>
      <c r="L42" s="29">
        <f t="shared" si="8"/>
        <v>5.2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30"/>
      <c r="V42" s="30"/>
      <c r="W42" s="30"/>
      <c r="X42" s="30"/>
    </row>
    <row r="43" spans="1:24" ht="14.25" customHeight="1">
      <c r="A43" s="20"/>
      <c r="B43" s="22" t="s">
        <v>31</v>
      </c>
      <c r="C43" s="103" t="s">
        <v>53</v>
      </c>
      <c r="D43" s="81"/>
      <c r="E43" s="81"/>
      <c r="F43" s="82"/>
      <c r="G43" s="112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113"/>
      <c r="V43" s="30"/>
      <c r="W43" s="30"/>
      <c r="X43" s="30"/>
    </row>
    <row r="44" spans="1:24" ht="33.75" customHeight="1">
      <c r="A44" s="20" t="s">
        <v>31</v>
      </c>
      <c r="B44" s="22" t="s">
        <v>31</v>
      </c>
      <c r="C44" s="55" t="s">
        <v>16</v>
      </c>
      <c r="D44" s="89" t="s">
        <v>101</v>
      </c>
      <c r="E44" s="56">
        <v>41</v>
      </c>
      <c r="F44" s="83" t="s">
        <v>36</v>
      </c>
      <c r="G44" s="63">
        <v>4.9</v>
      </c>
      <c r="H44" s="58">
        <v>4.9</v>
      </c>
      <c r="I44" s="58"/>
      <c r="J44" s="58"/>
      <c r="K44" s="58">
        <v>5.5</v>
      </c>
      <c r="L44" s="58">
        <v>5.5</v>
      </c>
      <c r="M44" s="58"/>
      <c r="N44" s="58"/>
      <c r="O44" s="60"/>
      <c r="P44" s="61"/>
      <c r="Q44" s="61"/>
      <c r="R44" s="60"/>
      <c r="S44" s="24"/>
      <c r="T44" s="24"/>
      <c r="U44" s="37" t="s">
        <v>54</v>
      </c>
      <c r="V44" s="38">
        <v>535</v>
      </c>
      <c r="W44" s="38">
        <v>536</v>
      </c>
      <c r="X44" s="38">
        <v>537</v>
      </c>
    </row>
    <row r="45" spans="1:24" ht="39.75" customHeight="1">
      <c r="A45" s="20" t="s">
        <v>31</v>
      </c>
      <c r="B45" s="22" t="s">
        <v>31</v>
      </c>
      <c r="C45" s="55" t="s">
        <v>31</v>
      </c>
      <c r="D45" s="89" t="s">
        <v>102</v>
      </c>
      <c r="E45" s="62">
        <v>41</v>
      </c>
      <c r="F45" s="84" t="s">
        <v>49</v>
      </c>
      <c r="G45" s="63">
        <v>0.3</v>
      </c>
      <c r="H45" s="58">
        <v>0.3</v>
      </c>
      <c r="I45" s="58"/>
      <c r="J45" s="58"/>
      <c r="K45" s="58">
        <v>0.3</v>
      </c>
      <c r="L45" s="58">
        <v>0.3</v>
      </c>
      <c r="M45" s="58"/>
      <c r="N45" s="58"/>
      <c r="O45" s="60"/>
      <c r="P45" s="61"/>
      <c r="Q45" s="61"/>
      <c r="R45" s="60"/>
      <c r="S45" s="24">
        <v>0.2</v>
      </c>
      <c r="T45" s="24">
        <v>0.2</v>
      </c>
      <c r="U45" s="37" t="s">
        <v>55</v>
      </c>
      <c r="V45" s="51">
        <v>150</v>
      </c>
      <c r="W45" s="51">
        <v>120</v>
      </c>
      <c r="X45" s="51">
        <v>120</v>
      </c>
    </row>
    <row r="46" spans="1:24" ht="11.25" customHeight="1">
      <c r="A46" s="20"/>
      <c r="B46" s="22"/>
      <c r="C46" s="64"/>
      <c r="D46" s="56"/>
      <c r="E46" s="56"/>
      <c r="F46" s="85" t="s">
        <v>14</v>
      </c>
      <c r="G46" s="23">
        <f>G45+G44</f>
        <v>5.2</v>
      </c>
      <c r="H46" s="23">
        <f aca="true" t="shared" si="9" ref="H46:T46">H45+H44</f>
        <v>5.2</v>
      </c>
      <c r="I46" s="23">
        <f t="shared" si="9"/>
        <v>0</v>
      </c>
      <c r="J46" s="23">
        <f t="shared" si="9"/>
        <v>0</v>
      </c>
      <c r="K46" s="23">
        <f t="shared" si="9"/>
        <v>5.8</v>
      </c>
      <c r="L46" s="23">
        <f t="shared" si="9"/>
        <v>5.8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0.2</v>
      </c>
      <c r="T46" s="23">
        <f t="shared" si="9"/>
        <v>0.2</v>
      </c>
      <c r="U46" s="26"/>
      <c r="V46" s="26"/>
      <c r="W46" s="26"/>
      <c r="X46" s="26"/>
    </row>
    <row r="47" spans="1:24" ht="12.75" customHeight="1">
      <c r="A47" s="20"/>
      <c r="B47" s="22"/>
      <c r="C47" s="130" t="s">
        <v>17</v>
      </c>
      <c r="D47" s="130"/>
      <c r="E47" s="130"/>
      <c r="F47" s="130"/>
      <c r="G47" s="29">
        <f>G45+G44</f>
        <v>5.2</v>
      </c>
      <c r="H47" s="29">
        <f aca="true" t="shared" si="10" ref="H47:T47">H45+H44</f>
        <v>5.2</v>
      </c>
      <c r="I47" s="29">
        <f t="shared" si="10"/>
        <v>0</v>
      </c>
      <c r="J47" s="29">
        <f t="shared" si="10"/>
        <v>0</v>
      </c>
      <c r="K47" s="29">
        <f t="shared" si="10"/>
        <v>5.8</v>
      </c>
      <c r="L47" s="29">
        <f t="shared" si="10"/>
        <v>5.8</v>
      </c>
      <c r="M47" s="29">
        <f t="shared" si="10"/>
        <v>0</v>
      </c>
      <c r="N47" s="29">
        <f t="shared" si="10"/>
        <v>0</v>
      </c>
      <c r="O47" s="29">
        <f t="shared" si="10"/>
        <v>0</v>
      </c>
      <c r="P47" s="29">
        <f t="shared" si="10"/>
        <v>0</v>
      </c>
      <c r="Q47" s="29">
        <f t="shared" si="10"/>
        <v>0</v>
      </c>
      <c r="R47" s="29">
        <f t="shared" si="10"/>
        <v>0</v>
      </c>
      <c r="S47" s="29">
        <f t="shared" si="10"/>
        <v>0.2</v>
      </c>
      <c r="T47" s="29">
        <f t="shared" si="10"/>
        <v>0.2</v>
      </c>
      <c r="U47" s="30"/>
      <c r="V47" s="30"/>
      <c r="W47" s="30"/>
      <c r="X47" s="30"/>
    </row>
    <row r="48" spans="1:24" ht="12.75" customHeight="1">
      <c r="A48" s="86" t="s">
        <v>31</v>
      </c>
      <c r="B48" s="87" t="s">
        <v>32</v>
      </c>
      <c r="C48" s="127" t="s">
        <v>56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54"/>
      <c r="R48" s="29"/>
      <c r="S48" s="88"/>
      <c r="T48" s="88"/>
      <c r="U48" s="65"/>
      <c r="V48" s="65"/>
      <c r="W48" s="65"/>
      <c r="X48" s="65"/>
    </row>
    <row r="49" spans="1:24" ht="43.5" customHeight="1">
      <c r="A49" s="20" t="s">
        <v>31</v>
      </c>
      <c r="B49" s="22" t="s">
        <v>32</v>
      </c>
      <c r="C49" s="66" t="s">
        <v>16</v>
      </c>
      <c r="D49" s="89" t="s">
        <v>57</v>
      </c>
      <c r="E49" s="67">
        <v>41</v>
      </c>
      <c r="F49" s="68" t="s">
        <v>49</v>
      </c>
      <c r="G49" s="43">
        <v>0.2</v>
      </c>
      <c r="H49" s="69">
        <v>0.2</v>
      </c>
      <c r="I49" s="69"/>
      <c r="J49" s="69"/>
      <c r="K49" s="69">
        <v>0.3</v>
      </c>
      <c r="L49" s="69">
        <v>0.3</v>
      </c>
      <c r="M49" s="69"/>
      <c r="N49" s="69"/>
      <c r="O49" s="71"/>
      <c r="P49" s="72"/>
      <c r="Q49" s="72"/>
      <c r="R49" s="71"/>
      <c r="S49" s="43">
        <v>0.2</v>
      </c>
      <c r="T49" s="43">
        <v>0.2</v>
      </c>
      <c r="U49" s="37" t="s">
        <v>58</v>
      </c>
      <c r="V49" s="51">
        <v>220</v>
      </c>
      <c r="W49" s="51">
        <v>200</v>
      </c>
      <c r="X49" s="51">
        <v>200</v>
      </c>
    </row>
    <row r="50" spans="1:24" ht="54" customHeight="1">
      <c r="A50" s="20"/>
      <c r="B50" s="22"/>
      <c r="C50" s="76"/>
      <c r="D50" s="89"/>
      <c r="E50" s="67">
        <v>41</v>
      </c>
      <c r="F50" s="68" t="s">
        <v>59</v>
      </c>
      <c r="G50" s="43">
        <v>0.6</v>
      </c>
      <c r="H50" s="69">
        <v>0.6</v>
      </c>
      <c r="I50" s="70"/>
      <c r="J50" s="70"/>
      <c r="K50" s="70"/>
      <c r="L50" s="70"/>
      <c r="M50" s="70"/>
      <c r="N50" s="69"/>
      <c r="O50" s="71"/>
      <c r="P50" s="72"/>
      <c r="Q50" s="72"/>
      <c r="R50" s="71"/>
      <c r="S50" s="49"/>
      <c r="T50" s="49"/>
      <c r="U50" s="37" t="s">
        <v>60</v>
      </c>
      <c r="V50" s="51">
        <v>75</v>
      </c>
      <c r="W50" s="51"/>
      <c r="X50" s="51"/>
    </row>
    <row r="51" spans="1:24" ht="31.5" customHeight="1">
      <c r="A51" s="20" t="s">
        <v>31</v>
      </c>
      <c r="B51" s="22" t="s">
        <v>32</v>
      </c>
      <c r="C51" s="66" t="s">
        <v>31</v>
      </c>
      <c r="D51" s="89" t="s">
        <v>103</v>
      </c>
      <c r="E51" s="67">
        <v>41</v>
      </c>
      <c r="F51" s="68" t="s">
        <v>49</v>
      </c>
      <c r="G51" s="49"/>
      <c r="H51" s="70"/>
      <c r="I51" s="70"/>
      <c r="J51" s="70"/>
      <c r="K51" s="69">
        <v>0.5</v>
      </c>
      <c r="L51" s="69">
        <v>0.5</v>
      </c>
      <c r="M51" s="69"/>
      <c r="N51" s="69"/>
      <c r="O51" s="71"/>
      <c r="P51" s="72"/>
      <c r="Q51" s="72"/>
      <c r="R51" s="71"/>
      <c r="S51" s="43">
        <v>0.2</v>
      </c>
      <c r="T51" s="43">
        <v>0.2</v>
      </c>
      <c r="U51" s="37" t="s">
        <v>61</v>
      </c>
      <c r="V51" s="51">
        <v>100</v>
      </c>
      <c r="W51" s="51">
        <v>100</v>
      </c>
      <c r="X51" s="51">
        <v>100</v>
      </c>
    </row>
    <row r="52" spans="1:24" ht="13.5" customHeight="1">
      <c r="A52" s="20"/>
      <c r="B52" s="22"/>
      <c r="C52" s="76"/>
      <c r="D52" s="67"/>
      <c r="E52" s="67"/>
      <c r="F52" s="46" t="s">
        <v>14</v>
      </c>
      <c r="G52" s="36">
        <f>G49+G50+G51</f>
        <v>0.8</v>
      </c>
      <c r="H52" s="36">
        <f aca="true" t="shared" si="11" ref="H52:T52">H49+H50+H51</f>
        <v>0.8</v>
      </c>
      <c r="I52" s="36">
        <f t="shared" si="11"/>
        <v>0</v>
      </c>
      <c r="J52" s="36">
        <f t="shared" si="11"/>
        <v>0</v>
      </c>
      <c r="K52" s="36">
        <f t="shared" si="11"/>
        <v>0.8</v>
      </c>
      <c r="L52" s="36">
        <f t="shared" si="11"/>
        <v>0.8</v>
      </c>
      <c r="M52" s="36">
        <f t="shared" si="11"/>
        <v>0</v>
      </c>
      <c r="N52" s="36">
        <f t="shared" si="11"/>
        <v>0</v>
      </c>
      <c r="O52" s="36">
        <f t="shared" si="11"/>
        <v>0</v>
      </c>
      <c r="P52" s="36">
        <f t="shared" si="11"/>
        <v>0</v>
      </c>
      <c r="Q52" s="36">
        <f t="shared" si="11"/>
        <v>0</v>
      </c>
      <c r="R52" s="36">
        <f t="shared" si="11"/>
        <v>0</v>
      </c>
      <c r="S52" s="36">
        <f t="shared" si="11"/>
        <v>0.4</v>
      </c>
      <c r="T52" s="36">
        <f t="shared" si="11"/>
        <v>0.4</v>
      </c>
      <c r="U52" s="47"/>
      <c r="V52" s="47"/>
      <c r="W52" s="47"/>
      <c r="X52" s="47"/>
    </row>
    <row r="53" spans="1:24" ht="16.5" customHeight="1">
      <c r="A53" s="20"/>
      <c r="B53" s="22"/>
      <c r="C53" s="128" t="s">
        <v>17</v>
      </c>
      <c r="D53" s="128"/>
      <c r="E53" s="128"/>
      <c r="F53" s="128"/>
      <c r="G53" s="52">
        <f>G49+G50+G51</f>
        <v>0.8</v>
      </c>
      <c r="H53" s="52">
        <f aca="true" t="shared" si="12" ref="H53:T53">H49+H50+H51</f>
        <v>0.8</v>
      </c>
      <c r="I53" s="52">
        <f t="shared" si="12"/>
        <v>0</v>
      </c>
      <c r="J53" s="52">
        <f t="shared" si="12"/>
        <v>0</v>
      </c>
      <c r="K53" s="52">
        <f t="shared" si="12"/>
        <v>0.8</v>
      </c>
      <c r="L53" s="52">
        <f t="shared" si="12"/>
        <v>0.8</v>
      </c>
      <c r="M53" s="52">
        <f t="shared" si="12"/>
        <v>0</v>
      </c>
      <c r="N53" s="52">
        <f t="shared" si="12"/>
        <v>0</v>
      </c>
      <c r="O53" s="52">
        <f t="shared" si="12"/>
        <v>0</v>
      </c>
      <c r="P53" s="52">
        <f t="shared" si="12"/>
        <v>0</v>
      </c>
      <c r="Q53" s="52">
        <f t="shared" si="12"/>
        <v>0</v>
      </c>
      <c r="R53" s="52">
        <f t="shared" si="12"/>
        <v>0</v>
      </c>
      <c r="S53" s="52">
        <f t="shared" si="12"/>
        <v>0.4</v>
      </c>
      <c r="T53" s="52">
        <f t="shared" si="12"/>
        <v>0.4</v>
      </c>
      <c r="U53" s="53"/>
      <c r="V53" s="53"/>
      <c r="W53" s="53"/>
      <c r="X53" s="53"/>
    </row>
    <row r="54" spans="1:24" ht="12.75" customHeight="1">
      <c r="A54" s="20" t="s">
        <v>31</v>
      </c>
      <c r="B54" s="20"/>
      <c r="C54" s="129" t="s">
        <v>18</v>
      </c>
      <c r="D54" s="129"/>
      <c r="E54" s="129"/>
      <c r="F54" s="129"/>
      <c r="G54" s="78">
        <f>G52+G47+G42</f>
        <v>34.6</v>
      </c>
      <c r="H54" s="78">
        <f aca="true" t="shared" si="13" ref="H54:T54">H52+H47+H42</f>
        <v>34.6</v>
      </c>
      <c r="I54" s="78">
        <f t="shared" si="13"/>
        <v>0</v>
      </c>
      <c r="J54" s="78">
        <f t="shared" si="13"/>
        <v>0</v>
      </c>
      <c r="K54" s="78">
        <f t="shared" si="13"/>
        <v>11.8</v>
      </c>
      <c r="L54" s="78">
        <f t="shared" si="13"/>
        <v>11.8</v>
      </c>
      <c r="M54" s="78">
        <f t="shared" si="13"/>
        <v>0</v>
      </c>
      <c r="N54" s="78">
        <f t="shared" si="13"/>
        <v>0</v>
      </c>
      <c r="O54" s="78">
        <f t="shared" si="13"/>
        <v>0</v>
      </c>
      <c r="P54" s="78">
        <f t="shared" si="13"/>
        <v>0</v>
      </c>
      <c r="Q54" s="78">
        <f t="shared" si="13"/>
        <v>0</v>
      </c>
      <c r="R54" s="78">
        <f t="shared" si="13"/>
        <v>0</v>
      </c>
      <c r="S54" s="78">
        <f t="shared" si="13"/>
        <v>0.6000000000000001</v>
      </c>
      <c r="T54" s="78">
        <f t="shared" si="13"/>
        <v>0.6000000000000001</v>
      </c>
      <c r="U54" s="80"/>
      <c r="V54" s="80"/>
      <c r="W54" s="80"/>
      <c r="X54" s="80"/>
    </row>
    <row r="55" spans="1:24" ht="12.75" customHeight="1">
      <c r="A55" s="20" t="s">
        <v>32</v>
      </c>
      <c r="B55" s="135" t="s">
        <v>62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1:24" ht="12" customHeight="1">
      <c r="A56" s="86" t="s">
        <v>32</v>
      </c>
      <c r="B56" s="104" t="s">
        <v>16</v>
      </c>
      <c r="C56" s="127" t="s">
        <v>93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54"/>
      <c r="R56" s="29"/>
      <c r="S56" s="88"/>
      <c r="T56" s="88"/>
      <c r="U56" s="105"/>
      <c r="V56" s="105"/>
      <c r="W56" s="105"/>
      <c r="X56" s="105"/>
    </row>
    <row r="57" spans="1:24" ht="55.5" customHeight="1">
      <c r="A57" s="20" t="s">
        <v>32</v>
      </c>
      <c r="B57" s="22" t="s">
        <v>16</v>
      </c>
      <c r="C57" s="55" t="s">
        <v>16</v>
      </c>
      <c r="D57" s="13" t="s">
        <v>63</v>
      </c>
      <c r="E57" s="56">
        <v>41</v>
      </c>
      <c r="F57" s="57" t="s">
        <v>64</v>
      </c>
      <c r="G57" s="24">
        <v>9.6</v>
      </c>
      <c r="H57" s="58">
        <v>9.6</v>
      </c>
      <c r="I57" s="59"/>
      <c r="J57" s="59"/>
      <c r="K57" s="59"/>
      <c r="L57" s="59"/>
      <c r="M57" s="59"/>
      <c r="N57" s="59"/>
      <c r="O57" s="60"/>
      <c r="P57" s="61"/>
      <c r="Q57" s="61"/>
      <c r="R57" s="60"/>
      <c r="S57" s="27"/>
      <c r="T57" s="27"/>
      <c r="U57" s="37" t="s">
        <v>88</v>
      </c>
      <c r="V57" s="28"/>
      <c r="W57" s="28"/>
      <c r="X57" s="28"/>
    </row>
    <row r="58" spans="1:24" ht="83.25" customHeight="1">
      <c r="A58" s="20"/>
      <c r="B58" s="22"/>
      <c r="C58" s="55"/>
      <c r="D58" s="13"/>
      <c r="E58" s="56">
        <v>41</v>
      </c>
      <c r="F58" s="57" t="s">
        <v>49</v>
      </c>
      <c r="G58" s="24">
        <v>3.7</v>
      </c>
      <c r="H58" s="58">
        <v>3.7</v>
      </c>
      <c r="I58" s="59"/>
      <c r="J58" s="59"/>
      <c r="K58" s="58">
        <v>3.5</v>
      </c>
      <c r="L58" s="58">
        <v>3.5</v>
      </c>
      <c r="M58" s="58"/>
      <c r="N58" s="58"/>
      <c r="O58" s="60"/>
      <c r="P58" s="61"/>
      <c r="Q58" s="61"/>
      <c r="R58" s="60"/>
      <c r="S58" s="24">
        <v>3.5</v>
      </c>
      <c r="T58" s="24">
        <v>3.5</v>
      </c>
      <c r="U58" s="37" t="s">
        <v>89</v>
      </c>
      <c r="V58" s="28"/>
      <c r="W58" s="28"/>
      <c r="X58" s="28"/>
    </row>
    <row r="59" spans="1:24" ht="22.5" customHeight="1">
      <c r="A59" s="20" t="s">
        <v>32</v>
      </c>
      <c r="B59" s="22" t="s">
        <v>16</v>
      </c>
      <c r="C59" s="55" t="s">
        <v>31</v>
      </c>
      <c r="D59" s="136" t="s">
        <v>94</v>
      </c>
      <c r="E59" s="56">
        <v>41</v>
      </c>
      <c r="F59" s="57" t="s">
        <v>41</v>
      </c>
      <c r="G59" s="43">
        <v>600</v>
      </c>
      <c r="H59" s="43">
        <v>600</v>
      </c>
      <c r="I59" s="59"/>
      <c r="J59" s="59"/>
      <c r="K59" s="59"/>
      <c r="L59" s="59"/>
      <c r="M59" s="59"/>
      <c r="N59" s="59"/>
      <c r="O59" s="60"/>
      <c r="P59" s="61"/>
      <c r="Q59" s="61"/>
      <c r="R59" s="60"/>
      <c r="S59" s="27"/>
      <c r="T59" s="27"/>
      <c r="U59" s="37" t="s">
        <v>65</v>
      </c>
      <c r="V59" s="28"/>
      <c r="W59" s="28"/>
      <c r="X59" s="28"/>
    </row>
    <row r="60" spans="1:24" ht="29.25" customHeight="1">
      <c r="A60" s="20"/>
      <c r="B60" s="22"/>
      <c r="C60" s="64"/>
      <c r="D60" s="137"/>
      <c r="E60" s="56">
        <v>41</v>
      </c>
      <c r="F60" s="57" t="s">
        <v>41</v>
      </c>
      <c r="G60" s="43">
        <v>99.3</v>
      </c>
      <c r="H60" s="43">
        <v>99.3</v>
      </c>
      <c r="I60" s="59"/>
      <c r="J60" s="59"/>
      <c r="K60" s="59"/>
      <c r="L60" s="59"/>
      <c r="M60" s="59"/>
      <c r="N60" s="59"/>
      <c r="O60" s="60"/>
      <c r="P60" s="61"/>
      <c r="Q60" s="61"/>
      <c r="R60" s="60"/>
      <c r="S60" s="27"/>
      <c r="T60" s="27"/>
      <c r="U60" s="37" t="s">
        <v>66</v>
      </c>
      <c r="V60" s="28"/>
      <c r="W60" s="28"/>
      <c r="X60" s="28"/>
    </row>
    <row r="61" spans="1:24" ht="31.5" customHeight="1">
      <c r="A61" s="20"/>
      <c r="B61" s="22"/>
      <c r="C61" s="64"/>
      <c r="D61" s="137"/>
      <c r="E61" s="56">
        <v>41</v>
      </c>
      <c r="F61" s="57" t="s">
        <v>41</v>
      </c>
      <c r="G61" s="27"/>
      <c r="H61" s="59"/>
      <c r="I61" s="59"/>
      <c r="J61" s="59"/>
      <c r="K61" s="59"/>
      <c r="L61" s="59"/>
      <c r="M61" s="59"/>
      <c r="N61" s="59"/>
      <c r="O61" s="60"/>
      <c r="P61" s="61"/>
      <c r="Q61" s="61"/>
      <c r="R61" s="60"/>
      <c r="S61" s="43">
        <v>1000</v>
      </c>
      <c r="T61" s="24"/>
      <c r="U61" s="37" t="s">
        <v>67</v>
      </c>
      <c r="V61" s="28"/>
      <c r="W61" s="28"/>
      <c r="X61" s="28"/>
    </row>
    <row r="62" spans="1:24" ht="30" customHeight="1">
      <c r="A62" s="20"/>
      <c r="B62" s="22"/>
      <c r="C62" s="64"/>
      <c r="D62" s="137"/>
      <c r="E62" s="56">
        <v>41</v>
      </c>
      <c r="F62" s="57" t="s">
        <v>68</v>
      </c>
      <c r="G62" s="27"/>
      <c r="H62" s="59"/>
      <c r="I62" s="59"/>
      <c r="J62" s="59"/>
      <c r="K62" s="59"/>
      <c r="L62" s="59"/>
      <c r="M62" s="59"/>
      <c r="N62" s="59"/>
      <c r="O62" s="60"/>
      <c r="P62" s="61"/>
      <c r="Q62" s="61"/>
      <c r="R62" s="60"/>
      <c r="S62" s="43">
        <v>3000</v>
      </c>
      <c r="T62" s="24"/>
      <c r="U62" s="37" t="s">
        <v>67</v>
      </c>
      <c r="V62" s="28"/>
      <c r="W62" s="28"/>
      <c r="X62" s="28"/>
    </row>
    <row r="63" spans="1:24" ht="21" customHeight="1">
      <c r="A63" s="20"/>
      <c r="B63" s="22"/>
      <c r="C63" s="64"/>
      <c r="D63" s="138"/>
      <c r="E63" s="56">
        <v>41</v>
      </c>
      <c r="F63" s="57" t="s">
        <v>69</v>
      </c>
      <c r="G63" s="27"/>
      <c r="H63" s="59"/>
      <c r="I63" s="59"/>
      <c r="J63" s="59"/>
      <c r="K63" s="59"/>
      <c r="L63" s="59"/>
      <c r="M63" s="59"/>
      <c r="N63" s="59"/>
      <c r="O63" s="60"/>
      <c r="P63" s="61"/>
      <c r="Q63" s="61"/>
      <c r="R63" s="60"/>
      <c r="S63" s="24"/>
      <c r="T63" s="43">
        <v>120</v>
      </c>
      <c r="U63" s="37" t="s">
        <v>70</v>
      </c>
      <c r="V63" s="28"/>
      <c r="W63" s="28"/>
      <c r="X63" s="110">
        <v>885</v>
      </c>
    </row>
    <row r="64" spans="1:24" ht="12.75" customHeight="1">
      <c r="A64" s="20"/>
      <c r="B64" s="22"/>
      <c r="C64" s="64"/>
      <c r="D64" s="56"/>
      <c r="E64" s="56"/>
      <c r="F64" s="25" t="s">
        <v>14</v>
      </c>
      <c r="G64" s="36">
        <f>G57+G59+G60+G61+G62+G63+G58</f>
        <v>712.6</v>
      </c>
      <c r="H64" s="36">
        <f aca="true" t="shared" si="14" ref="H64:T64">H57+H59+H60+H61+H62+H63+H58</f>
        <v>712.6</v>
      </c>
      <c r="I64" s="36">
        <f t="shared" si="14"/>
        <v>0</v>
      </c>
      <c r="J64" s="36">
        <f t="shared" si="14"/>
        <v>0</v>
      </c>
      <c r="K64" s="36">
        <f t="shared" si="14"/>
        <v>3.5</v>
      </c>
      <c r="L64" s="36">
        <f t="shared" si="14"/>
        <v>3.5</v>
      </c>
      <c r="M64" s="36">
        <f t="shared" si="14"/>
        <v>0</v>
      </c>
      <c r="N64" s="36">
        <f t="shared" si="14"/>
        <v>0</v>
      </c>
      <c r="O64" s="36">
        <f t="shared" si="14"/>
        <v>0</v>
      </c>
      <c r="P64" s="36">
        <f t="shared" si="14"/>
        <v>0</v>
      </c>
      <c r="Q64" s="36">
        <f t="shared" si="14"/>
        <v>0</v>
      </c>
      <c r="R64" s="36">
        <f t="shared" si="14"/>
        <v>0</v>
      </c>
      <c r="S64" s="36">
        <f>S57+S59+S60+S61+S62+S63+S58</f>
        <v>4003.5</v>
      </c>
      <c r="T64" s="36">
        <f t="shared" si="14"/>
        <v>123.5</v>
      </c>
      <c r="U64" s="23"/>
      <c r="V64" s="23">
        <f>V57+V59+V60+V61+V62+V63+V58</f>
        <v>0</v>
      </c>
      <c r="W64" s="23">
        <f>W57+W59+W60+W61+W62+W63+W58</f>
        <v>0</v>
      </c>
      <c r="X64" s="23"/>
    </row>
    <row r="65" spans="1:24" ht="12.75" customHeight="1">
      <c r="A65" s="20"/>
      <c r="B65" s="22"/>
      <c r="C65" s="130" t="s">
        <v>17</v>
      </c>
      <c r="D65" s="130"/>
      <c r="E65" s="130"/>
      <c r="F65" s="130"/>
      <c r="G65" s="52">
        <f>G64</f>
        <v>712.6</v>
      </c>
      <c r="H65" s="52">
        <f aca="true" t="shared" si="15" ref="H65:T65">H64</f>
        <v>712.6</v>
      </c>
      <c r="I65" s="52">
        <f t="shared" si="15"/>
        <v>0</v>
      </c>
      <c r="J65" s="52">
        <f t="shared" si="15"/>
        <v>0</v>
      </c>
      <c r="K65" s="52">
        <f t="shared" si="15"/>
        <v>3.5</v>
      </c>
      <c r="L65" s="52">
        <f t="shared" si="15"/>
        <v>3.5</v>
      </c>
      <c r="M65" s="52">
        <f t="shared" si="15"/>
        <v>0</v>
      </c>
      <c r="N65" s="52">
        <f t="shared" si="15"/>
        <v>0</v>
      </c>
      <c r="O65" s="52">
        <f t="shared" si="15"/>
        <v>0</v>
      </c>
      <c r="P65" s="52">
        <f t="shared" si="15"/>
        <v>0</v>
      </c>
      <c r="Q65" s="52">
        <f t="shared" si="15"/>
        <v>0</v>
      </c>
      <c r="R65" s="52">
        <f t="shared" si="15"/>
        <v>0</v>
      </c>
      <c r="S65" s="52">
        <f t="shared" si="15"/>
        <v>4003.5</v>
      </c>
      <c r="T65" s="52">
        <f t="shared" si="15"/>
        <v>123.5</v>
      </c>
      <c r="U65" s="30"/>
      <c r="V65" s="30"/>
      <c r="W65" s="30"/>
      <c r="X65" s="30"/>
    </row>
    <row r="66" spans="1:24" ht="12.75" customHeight="1">
      <c r="A66" s="20" t="s">
        <v>32</v>
      </c>
      <c r="B66" s="104" t="s">
        <v>31</v>
      </c>
      <c r="C66" s="127" t="s">
        <v>71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54"/>
      <c r="R66" s="29"/>
      <c r="S66" s="88"/>
      <c r="T66" s="88"/>
      <c r="U66" s="65"/>
      <c r="V66" s="65"/>
      <c r="W66" s="65"/>
      <c r="X66" s="65"/>
    </row>
    <row r="67" spans="1:24" ht="43.5" customHeight="1">
      <c r="A67" s="20" t="s">
        <v>32</v>
      </c>
      <c r="B67" s="22" t="s">
        <v>31</v>
      </c>
      <c r="C67" s="66" t="s">
        <v>16</v>
      </c>
      <c r="D67" s="139" t="s">
        <v>95</v>
      </c>
      <c r="E67" s="67">
        <v>41</v>
      </c>
      <c r="F67" s="68" t="s">
        <v>72</v>
      </c>
      <c r="G67" s="43">
        <v>1.3</v>
      </c>
      <c r="H67" s="69">
        <v>1.3</v>
      </c>
      <c r="I67" s="70"/>
      <c r="J67" s="70"/>
      <c r="K67" s="70"/>
      <c r="L67" s="70"/>
      <c r="M67" s="70"/>
      <c r="N67" s="70"/>
      <c r="O67" s="71"/>
      <c r="P67" s="72"/>
      <c r="Q67" s="72"/>
      <c r="R67" s="71"/>
      <c r="S67" s="43"/>
      <c r="T67" s="43"/>
      <c r="U67" s="37" t="s">
        <v>82</v>
      </c>
      <c r="V67" s="51"/>
      <c r="W67" s="51"/>
      <c r="X67" s="51"/>
    </row>
    <row r="68" spans="1:24" ht="13.5" customHeight="1" hidden="1">
      <c r="A68" s="20"/>
      <c r="B68" s="22"/>
      <c r="C68" s="66"/>
      <c r="D68" s="134"/>
      <c r="E68" s="67">
        <v>41</v>
      </c>
      <c r="F68" s="68" t="s">
        <v>69</v>
      </c>
      <c r="G68" s="49"/>
      <c r="H68" s="70"/>
      <c r="I68" s="70"/>
      <c r="J68" s="70"/>
      <c r="K68" s="70"/>
      <c r="L68" s="70"/>
      <c r="M68" s="70"/>
      <c r="N68" s="70"/>
      <c r="O68" s="71"/>
      <c r="P68" s="72"/>
      <c r="Q68" s="72"/>
      <c r="R68" s="71"/>
      <c r="S68" s="43"/>
      <c r="T68" s="43"/>
      <c r="U68" s="37"/>
      <c r="V68" s="51"/>
      <c r="W68" s="51"/>
      <c r="X68" s="51"/>
    </row>
    <row r="69" spans="1:24" ht="52.5" customHeight="1">
      <c r="A69" s="20"/>
      <c r="B69" s="22"/>
      <c r="C69" s="66"/>
      <c r="D69" s="90"/>
      <c r="E69" s="67">
        <v>41</v>
      </c>
      <c r="F69" s="68" t="s">
        <v>49</v>
      </c>
      <c r="G69" s="43">
        <v>10.7</v>
      </c>
      <c r="H69" s="69">
        <v>10.7</v>
      </c>
      <c r="I69" s="70"/>
      <c r="J69" s="70"/>
      <c r="K69" s="69">
        <v>11</v>
      </c>
      <c r="L69" s="69">
        <v>11</v>
      </c>
      <c r="M69" s="70"/>
      <c r="N69" s="70"/>
      <c r="O69" s="71"/>
      <c r="P69" s="72"/>
      <c r="Q69" s="72"/>
      <c r="R69" s="71"/>
      <c r="S69" s="43">
        <v>5</v>
      </c>
      <c r="T69" s="43">
        <v>5</v>
      </c>
      <c r="U69" s="37" t="s">
        <v>83</v>
      </c>
      <c r="V69" s="51"/>
      <c r="W69" s="51"/>
      <c r="X69" s="51"/>
    </row>
    <row r="70" spans="1:24" ht="53.25" customHeight="1">
      <c r="A70" s="20"/>
      <c r="B70" s="22"/>
      <c r="C70" s="76"/>
      <c r="D70" s="37" t="s">
        <v>73</v>
      </c>
      <c r="E70" s="67">
        <v>41</v>
      </c>
      <c r="F70" s="68" t="s">
        <v>69</v>
      </c>
      <c r="G70" s="49"/>
      <c r="H70" s="70"/>
      <c r="I70" s="70"/>
      <c r="J70" s="70"/>
      <c r="K70" s="70"/>
      <c r="L70" s="70"/>
      <c r="M70" s="70"/>
      <c r="N70" s="70"/>
      <c r="O70" s="71"/>
      <c r="P70" s="72"/>
      <c r="Q70" s="72"/>
      <c r="R70" s="71"/>
      <c r="S70" s="43">
        <v>20</v>
      </c>
      <c r="T70" s="49"/>
      <c r="U70" s="37" t="s">
        <v>74</v>
      </c>
      <c r="V70" s="51"/>
      <c r="W70" s="51"/>
      <c r="X70" s="51"/>
    </row>
    <row r="71" spans="1:24" ht="12.75" customHeight="1">
      <c r="A71" s="20"/>
      <c r="B71" s="22"/>
      <c r="C71" s="76"/>
      <c r="D71" s="67"/>
      <c r="E71" s="67"/>
      <c r="F71" s="46" t="s">
        <v>14</v>
      </c>
      <c r="G71" s="36">
        <f>G67+G68+G70+G69</f>
        <v>12</v>
      </c>
      <c r="H71" s="36">
        <f aca="true" t="shared" si="16" ref="H71:T71">H67+H68+H70+H69</f>
        <v>12</v>
      </c>
      <c r="I71" s="36">
        <f t="shared" si="16"/>
        <v>0</v>
      </c>
      <c r="J71" s="36">
        <f t="shared" si="16"/>
        <v>0</v>
      </c>
      <c r="K71" s="36">
        <f t="shared" si="16"/>
        <v>11</v>
      </c>
      <c r="L71" s="36">
        <f t="shared" si="16"/>
        <v>11</v>
      </c>
      <c r="M71" s="36">
        <f t="shared" si="16"/>
        <v>0</v>
      </c>
      <c r="N71" s="36">
        <f t="shared" si="16"/>
        <v>0</v>
      </c>
      <c r="O71" s="36">
        <f t="shared" si="16"/>
        <v>0</v>
      </c>
      <c r="P71" s="36">
        <f t="shared" si="16"/>
        <v>0</v>
      </c>
      <c r="Q71" s="36">
        <f t="shared" si="16"/>
        <v>0</v>
      </c>
      <c r="R71" s="36">
        <f t="shared" si="16"/>
        <v>0</v>
      </c>
      <c r="S71" s="36">
        <f t="shared" si="16"/>
        <v>25</v>
      </c>
      <c r="T71" s="36">
        <f t="shared" si="16"/>
        <v>5</v>
      </c>
      <c r="U71" s="47"/>
      <c r="V71" s="47"/>
      <c r="W71" s="47"/>
      <c r="X71" s="47"/>
    </row>
    <row r="72" spans="1:24" ht="12" customHeight="1">
      <c r="A72" s="20"/>
      <c r="B72" s="22"/>
      <c r="C72" s="128" t="s">
        <v>17</v>
      </c>
      <c r="D72" s="128"/>
      <c r="E72" s="128"/>
      <c r="F72" s="128"/>
      <c r="G72" s="52">
        <f>G67+G68+G70+G69</f>
        <v>12</v>
      </c>
      <c r="H72" s="52">
        <f aca="true" t="shared" si="17" ref="H72:T72">H67+H68+H70+H69</f>
        <v>12</v>
      </c>
      <c r="I72" s="52">
        <f t="shared" si="17"/>
        <v>0</v>
      </c>
      <c r="J72" s="52">
        <f t="shared" si="17"/>
        <v>0</v>
      </c>
      <c r="K72" s="52">
        <f t="shared" si="17"/>
        <v>11</v>
      </c>
      <c r="L72" s="52">
        <f t="shared" si="17"/>
        <v>11</v>
      </c>
      <c r="M72" s="52">
        <f t="shared" si="17"/>
        <v>0</v>
      </c>
      <c r="N72" s="52">
        <f t="shared" si="17"/>
        <v>0</v>
      </c>
      <c r="O72" s="52">
        <f t="shared" si="17"/>
        <v>0</v>
      </c>
      <c r="P72" s="52">
        <f t="shared" si="17"/>
        <v>0</v>
      </c>
      <c r="Q72" s="52">
        <f t="shared" si="17"/>
        <v>0</v>
      </c>
      <c r="R72" s="52">
        <f t="shared" si="17"/>
        <v>0</v>
      </c>
      <c r="S72" s="52">
        <f>S67+S68+S70+S69</f>
        <v>25</v>
      </c>
      <c r="T72" s="52">
        <f t="shared" si="17"/>
        <v>5</v>
      </c>
      <c r="U72" s="53"/>
      <c r="V72" s="53"/>
      <c r="W72" s="53"/>
      <c r="X72" s="53"/>
    </row>
    <row r="73" spans="1:24" ht="13.5" customHeight="1">
      <c r="A73" s="20" t="s">
        <v>32</v>
      </c>
      <c r="B73" s="20"/>
      <c r="C73" s="131" t="s">
        <v>18</v>
      </c>
      <c r="D73" s="131"/>
      <c r="E73" s="131"/>
      <c r="F73" s="131"/>
      <c r="G73" s="78">
        <f>G72+G65</f>
        <v>724.6</v>
      </c>
      <c r="H73" s="78">
        <f aca="true" t="shared" si="18" ref="H73:T73">H72+H65</f>
        <v>724.6</v>
      </c>
      <c r="I73" s="78">
        <f t="shared" si="18"/>
        <v>0</v>
      </c>
      <c r="J73" s="78">
        <f t="shared" si="18"/>
        <v>0</v>
      </c>
      <c r="K73" s="78">
        <f t="shared" si="18"/>
        <v>14.5</v>
      </c>
      <c r="L73" s="78">
        <f t="shared" si="18"/>
        <v>14.5</v>
      </c>
      <c r="M73" s="78">
        <f t="shared" si="18"/>
        <v>0</v>
      </c>
      <c r="N73" s="78">
        <f t="shared" si="18"/>
        <v>0</v>
      </c>
      <c r="O73" s="78">
        <f t="shared" si="18"/>
        <v>0</v>
      </c>
      <c r="P73" s="78">
        <f t="shared" si="18"/>
        <v>0</v>
      </c>
      <c r="Q73" s="78">
        <f t="shared" si="18"/>
        <v>0</v>
      </c>
      <c r="R73" s="78">
        <f t="shared" si="18"/>
        <v>0</v>
      </c>
      <c r="S73" s="78">
        <f>S72+S65</f>
        <v>4028.5</v>
      </c>
      <c r="T73" s="78">
        <f t="shared" si="18"/>
        <v>128.5</v>
      </c>
      <c r="U73" s="79"/>
      <c r="V73" s="80"/>
      <c r="W73" s="80"/>
      <c r="X73" s="80"/>
    </row>
    <row r="74" spans="1:24" ht="13.5" customHeight="1">
      <c r="A74" s="91"/>
      <c r="B74" s="91"/>
      <c r="C74" s="132" t="s">
        <v>19</v>
      </c>
      <c r="D74" s="132"/>
      <c r="E74" s="132"/>
      <c r="F74" s="132"/>
      <c r="G74" s="102">
        <f>G36+G54+G73</f>
        <v>3061.1</v>
      </c>
      <c r="H74" s="102">
        <f aca="true" t="shared" si="19" ref="H74:T74">H36+H54+H73</f>
        <v>3061.1</v>
      </c>
      <c r="I74" s="102">
        <f t="shared" si="19"/>
        <v>1440.8</v>
      </c>
      <c r="J74" s="102">
        <f t="shared" si="19"/>
        <v>0</v>
      </c>
      <c r="K74" s="102">
        <f t="shared" si="19"/>
        <v>2653.5</v>
      </c>
      <c r="L74" s="102">
        <f t="shared" si="19"/>
        <v>2653.5</v>
      </c>
      <c r="M74" s="102">
        <f t="shared" si="19"/>
        <v>1682.7</v>
      </c>
      <c r="N74" s="102">
        <f t="shared" si="19"/>
        <v>0</v>
      </c>
      <c r="O74" s="102">
        <f t="shared" si="19"/>
        <v>0</v>
      </c>
      <c r="P74" s="102">
        <f t="shared" si="19"/>
        <v>0</v>
      </c>
      <c r="Q74" s="102">
        <f t="shared" si="19"/>
        <v>0</v>
      </c>
      <c r="R74" s="102">
        <f t="shared" si="19"/>
        <v>0</v>
      </c>
      <c r="S74" s="102">
        <f>S36+S54+S73</f>
        <v>6630.9</v>
      </c>
      <c r="T74" s="102">
        <f t="shared" si="19"/>
        <v>2779.9</v>
      </c>
      <c r="U74" s="92"/>
      <c r="V74" s="93"/>
      <c r="W74" s="93"/>
      <c r="X74" s="93"/>
    </row>
    <row r="76" spans="6:25" ht="12.75">
      <c r="F76" s="99" t="s">
        <v>36</v>
      </c>
      <c r="G76" s="96">
        <f>G19+G29+G44</f>
        <v>1623.6000000000001</v>
      </c>
      <c r="H76" s="96">
        <f aca="true" t="shared" si="20" ref="H76:T76">H19+H29+H44</f>
        <v>1623.6000000000001</v>
      </c>
      <c r="I76" s="96">
        <f t="shared" si="20"/>
        <v>1195.8</v>
      </c>
      <c r="J76" s="96">
        <f t="shared" si="20"/>
        <v>0</v>
      </c>
      <c r="K76" s="96">
        <f t="shared" si="20"/>
        <v>1841.7</v>
      </c>
      <c r="L76" s="96">
        <f t="shared" si="20"/>
        <v>1841.7</v>
      </c>
      <c r="M76" s="96">
        <f t="shared" si="20"/>
        <v>1356.9</v>
      </c>
      <c r="N76" s="96">
        <f t="shared" si="20"/>
        <v>0</v>
      </c>
      <c r="O76" s="96">
        <f t="shared" si="20"/>
        <v>0</v>
      </c>
      <c r="P76" s="96">
        <f t="shared" si="20"/>
        <v>0</v>
      </c>
      <c r="Q76" s="96">
        <f t="shared" si="20"/>
        <v>0</v>
      </c>
      <c r="R76" s="96">
        <f t="shared" si="20"/>
        <v>0</v>
      </c>
      <c r="S76" s="96">
        <f t="shared" si="20"/>
        <v>1841.7</v>
      </c>
      <c r="T76" s="96">
        <f t="shared" si="20"/>
        <v>1841.7</v>
      </c>
      <c r="U76" s="107" t="s">
        <v>75</v>
      </c>
      <c r="V76" s="106"/>
      <c r="W76" s="106"/>
      <c r="X76" s="106"/>
      <c r="Y76" s="101"/>
    </row>
    <row r="77" spans="6:25" ht="12.75">
      <c r="F77" s="99" t="s">
        <v>36</v>
      </c>
      <c r="G77" s="96">
        <f>G20+G30</f>
        <v>107.89999999999999</v>
      </c>
      <c r="H77" s="96">
        <f aca="true" t="shared" si="21" ref="H77:S77">H20+H30</f>
        <v>107.89999999999999</v>
      </c>
      <c r="I77" s="96">
        <f t="shared" si="21"/>
        <v>80.7</v>
      </c>
      <c r="J77" s="96">
        <f t="shared" si="21"/>
        <v>0</v>
      </c>
      <c r="K77" s="96">
        <f t="shared" si="21"/>
        <v>217.10000000000002</v>
      </c>
      <c r="L77" s="96">
        <f t="shared" si="21"/>
        <v>217.10000000000002</v>
      </c>
      <c r="M77" s="96">
        <f t="shared" si="21"/>
        <v>162.5</v>
      </c>
      <c r="N77" s="96">
        <f t="shared" si="21"/>
        <v>0</v>
      </c>
      <c r="O77" s="96">
        <f t="shared" si="21"/>
        <v>0</v>
      </c>
      <c r="P77" s="96">
        <f t="shared" si="21"/>
        <v>0</v>
      </c>
      <c r="Q77" s="96">
        <f t="shared" si="21"/>
        <v>0</v>
      </c>
      <c r="R77" s="96">
        <f t="shared" si="21"/>
        <v>0</v>
      </c>
      <c r="S77" s="96">
        <f t="shared" si="21"/>
        <v>217.1</v>
      </c>
      <c r="T77" s="96">
        <f>T20+T30</f>
        <v>217.1</v>
      </c>
      <c r="U77" s="107" t="s">
        <v>76</v>
      </c>
      <c r="V77" s="106"/>
      <c r="W77" s="106"/>
      <c r="X77" s="106"/>
      <c r="Y77" s="101"/>
    </row>
    <row r="78" spans="6:25" ht="12.75">
      <c r="F78" s="99" t="s">
        <v>36</v>
      </c>
      <c r="G78" s="96">
        <f>G42</f>
        <v>28.6</v>
      </c>
      <c r="H78" s="96">
        <f aca="true" t="shared" si="22" ref="H78:S78">H42</f>
        <v>28.6</v>
      </c>
      <c r="I78" s="96">
        <f t="shared" si="22"/>
        <v>0</v>
      </c>
      <c r="J78" s="96">
        <f t="shared" si="22"/>
        <v>0</v>
      </c>
      <c r="K78" s="96">
        <f t="shared" si="22"/>
        <v>5.2</v>
      </c>
      <c r="L78" s="96">
        <f t="shared" si="22"/>
        <v>5.2</v>
      </c>
      <c r="M78" s="96">
        <f t="shared" si="22"/>
        <v>0</v>
      </c>
      <c r="N78" s="96">
        <f t="shared" si="22"/>
        <v>0</v>
      </c>
      <c r="O78" s="96">
        <f t="shared" si="22"/>
        <v>0</v>
      </c>
      <c r="P78" s="96">
        <f t="shared" si="22"/>
        <v>0</v>
      </c>
      <c r="Q78" s="96">
        <f t="shared" si="22"/>
        <v>0</v>
      </c>
      <c r="R78" s="96">
        <f t="shared" si="22"/>
        <v>0</v>
      </c>
      <c r="S78" s="96">
        <f t="shared" si="22"/>
        <v>0</v>
      </c>
      <c r="T78" s="96">
        <f>T42</f>
        <v>0</v>
      </c>
      <c r="U78" s="107" t="s">
        <v>77</v>
      </c>
      <c r="V78" s="106"/>
      <c r="W78" s="106"/>
      <c r="X78" s="106"/>
      <c r="Y78" s="101"/>
    </row>
    <row r="79" spans="6:25" ht="12.75">
      <c r="F79" s="99" t="s">
        <v>41</v>
      </c>
      <c r="G79" s="96">
        <f>G23</f>
        <v>559.2</v>
      </c>
      <c r="H79" s="96">
        <f aca="true" t="shared" si="23" ref="H79:T79">H23</f>
        <v>559.2</v>
      </c>
      <c r="I79" s="96">
        <f t="shared" si="23"/>
        <v>162.6</v>
      </c>
      <c r="J79" s="96">
        <f t="shared" si="23"/>
        <v>0</v>
      </c>
      <c r="K79" s="96">
        <f t="shared" si="23"/>
        <v>570.3</v>
      </c>
      <c r="L79" s="96">
        <f t="shared" si="23"/>
        <v>570.3</v>
      </c>
      <c r="M79" s="96">
        <f t="shared" si="23"/>
        <v>161.6</v>
      </c>
      <c r="N79" s="96">
        <f t="shared" si="23"/>
        <v>0</v>
      </c>
      <c r="O79" s="96">
        <f t="shared" si="23"/>
        <v>0</v>
      </c>
      <c r="P79" s="96">
        <f t="shared" si="23"/>
        <v>0</v>
      </c>
      <c r="Q79" s="96">
        <f t="shared" si="23"/>
        <v>0</v>
      </c>
      <c r="R79" s="96">
        <f t="shared" si="23"/>
        <v>0</v>
      </c>
      <c r="S79" s="96">
        <f t="shared" si="23"/>
        <v>539.4</v>
      </c>
      <c r="T79" s="96">
        <f t="shared" si="23"/>
        <v>588.4</v>
      </c>
      <c r="U79" s="108"/>
      <c r="V79" s="106"/>
      <c r="W79" s="106"/>
      <c r="X79" s="106"/>
      <c r="Y79" s="101"/>
    </row>
    <row r="80" spans="6:25" ht="12.75">
      <c r="F80" s="99" t="s">
        <v>43</v>
      </c>
      <c r="G80" s="96">
        <f>G24</f>
        <v>13.9</v>
      </c>
      <c r="H80" s="96">
        <f aca="true" t="shared" si="24" ref="H80:T80">H24</f>
        <v>13.9</v>
      </c>
      <c r="I80" s="96">
        <f t="shared" si="24"/>
        <v>0</v>
      </c>
      <c r="J80" s="96">
        <f t="shared" si="24"/>
        <v>0</v>
      </c>
      <c r="K80" s="96">
        <f t="shared" si="24"/>
        <v>1</v>
      </c>
      <c r="L80" s="96">
        <f t="shared" si="24"/>
        <v>1</v>
      </c>
      <c r="M80" s="96">
        <f t="shared" si="24"/>
        <v>0</v>
      </c>
      <c r="N80" s="96">
        <f t="shared" si="24"/>
        <v>0</v>
      </c>
      <c r="O80" s="96">
        <f t="shared" si="24"/>
        <v>0</v>
      </c>
      <c r="P80" s="96">
        <f t="shared" si="24"/>
        <v>0</v>
      </c>
      <c r="Q80" s="96">
        <f t="shared" si="24"/>
        <v>0</v>
      </c>
      <c r="R80" s="96">
        <f t="shared" si="24"/>
        <v>0</v>
      </c>
      <c r="S80" s="96">
        <f t="shared" si="24"/>
        <v>1</v>
      </c>
      <c r="T80" s="96">
        <f t="shared" si="24"/>
        <v>1</v>
      </c>
      <c r="U80" s="107" t="s">
        <v>78</v>
      </c>
      <c r="V80" s="106"/>
      <c r="W80" s="106"/>
      <c r="X80" s="106"/>
      <c r="Y80" s="101"/>
    </row>
    <row r="81" spans="6:25" ht="12.75">
      <c r="F81" s="99" t="s">
        <v>39</v>
      </c>
      <c r="G81" s="96">
        <f>G21</f>
        <v>2.2</v>
      </c>
      <c r="H81" s="96">
        <f>H21</f>
        <v>2.2</v>
      </c>
      <c r="I81" s="96">
        <f aca="true" t="shared" si="25" ref="I81:S81">I21</f>
        <v>1.7</v>
      </c>
      <c r="J81" s="96">
        <f t="shared" si="25"/>
        <v>0</v>
      </c>
      <c r="K81" s="96">
        <f t="shared" si="25"/>
        <v>2.2</v>
      </c>
      <c r="L81" s="96">
        <f t="shared" si="25"/>
        <v>2.2</v>
      </c>
      <c r="M81" s="96">
        <f t="shared" si="25"/>
        <v>1.7</v>
      </c>
      <c r="N81" s="96">
        <f t="shared" si="25"/>
        <v>0</v>
      </c>
      <c r="O81" s="96">
        <f t="shared" si="25"/>
        <v>0</v>
      </c>
      <c r="P81" s="96">
        <f t="shared" si="25"/>
        <v>0</v>
      </c>
      <c r="Q81" s="96">
        <f t="shared" si="25"/>
        <v>0</v>
      </c>
      <c r="R81" s="96">
        <f t="shared" si="25"/>
        <v>0</v>
      </c>
      <c r="S81" s="96">
        <f t="shared" si="25"/>
        <v>2.2</v>
      </c>
      <c r="T81" s="96">
        <f>T21</f>
        <v>2.2</v>
      </c>
      <c r="U81" s="107" t="s">
        <v>81</v>
      </c>
      <c r="V81" s="106"/>
      <c r="W81" s="106"/>
      <c r="X81" s="106"/>
      <c r="Y81" s="101"/>
    </row>
    <row r="82" spans="6:25" ht="12.75">
      <c r="F82" s="99" t="s">
        <v>41</v>
      </c>
      <c r="G82" s="96">
        <f>G59+G60+G61</f>
        <v>699.3</v>
      </c>
      <c r="H82" s="96">
        <f aca="true" t="shared" si="26" ref="H82:T82">H59+H60+H61</f>
        <v>699.3</v>
      </c>
      <c r="I82" s="96">
        <f t="shared" si="26"/>
        <v>0</v>
      </c>
      <c r="J82" s="96">
        <f t="shared" si="26"/>
        <v>0</v>
      </c>
      <c r="K82" s="96">
        <f t="shared" si="26"/>
        <v>0</v>
      </c>
      <c r="L82" s="96">
        <f t="shared" si="26"/>
        <v>0</v>
      </c>
      <c r="M82" s="96">
        <f t="shared" si="26"/>
        <v>0</v>
      </c>
      <c r="N82" s="96">
        <f t="shared" si="26"/>
        <v>0</v>
      </c>
      <c r="O82" s="96">
        <f t="shared" si="26"/>
        <v>0</v>
      </c>
      <c r="P82" s="96">
        <f t="shared" si="26"/>
        <v>0</v>
      </c>
      <c r="Q82" s="96">
        <f t="shared" si="26"/>
        <v>0</v>
      </c>
      <c r="R82" s="96">
        <f t="shared" si="26"/>
        <v>0</v>
      </c>
      <c r="S82" s="96">
        <f t="shared" si="26"/>
        <v>1000</v>
      </c>
      <c r="T82" s="96">
        <f t="shared" si="26"/>
        <v>0</v>
      </c>
      <c r="U82" s="107" t="s">
        <v>90</v>
      </c>
      <c r="V82" s="106"/>
      <c r="W82" s="106"/>
      <c r="X82" s="106"/>
      <c r="Y82" s="101"/>
    </row>
    <row r="83" spans="6:25" ht="12.75">
      <c r="F83" s="99" t="s">
        <v>79</v>
      </c>
      <c r="G83" s="96">
        <f>G67+G57</f>
        <v>10.9</v>
      </c>
      <c r="H83" s="96">
        <f aca="true" t="shared" si="27" ref="H83:T83">H67+H57</f>
        <v>10.9</v>
      </c>
      <c r="I83" s="96">
        <f t="shared" si="27"/>
        <v>0</v>
      </c>
      <c r="J83" s="96">
        <f t="shared" si="27"/>
        <v>0</v>
      </c>
      <c r="K83" s="96">
        <f t="shared" si="27"/>
        <v>0</v>
      </c>
      <c r="L83" s="96">
        <f t="shared" si="27"/>
        <v>0</v>
      </c>
      <c r="M83" s="96">
        <f t="shared" si="27"/>
        <v>0</v>
      </c>
      <c r="N83" s="96">
        <f t="shared" si="27"/>
        <v>0</v>
      </c>
      <c r="O83" s="96">
        <f t="shared" si="27"/>
        <v>0</v>
      </c>
      <c r="P83" s="96">
        <f t="shared" si="27"/>
        <v>0</v>
      </c>
      <c r="Q83" s="96">
        <f t="shared" si="27"/>
        <v>0</v>
      </c>
      <c r="R83" s="96">
        <f t="shared" si="27"/>
        <v>0</v>
      </c>
      <c r="S83" s="96">
        <f t="shared" si="27"/>
        <v>0</v>
      </c>
      <c r="T83" s="96">
        <f t="shared" si="27"/>
        <v>0</v>
      </c>
      <c r="U83" s="107" t="s">
        <v>80</v>
      </c>
      <c r="V83" s="106"/>
      <c r="W83" s="106"/>
      <c r="X83" s="106"/>
      <c r="Y83" s="101"/>
    </row>
    <row r="84" spans="6:25" ht="12.75">
      <c r="F84" s="99" t="s">
        <v>49</v>
      </c>
      <c r="G84" s="96">
        <f>G32+G33+G45+G49+G51+G58+G69</f>
        <v>14.899999999999999</v>
      </c>
      <c r="H84" s="96">
        <f>H32+H33+H45+H49+H51+H58+H69</f>
        <v>14.899999999999999</v>
      </c>
      <c r="I84" s="96">
        <f aca="true" t="shared" si="28" ref="I84:S84">I32+I33+I45+I49+I51+I58+I69</f>
        <v>0</v>
      </c>
      <c r="J84" s="96">
        <f t="shared" si="28"/>
        <v>0</v>
      </c>
      <c r="K84" s="96">
        <f t="shared" si="28"/>
        <v>16</v>
      </c>
      <c r="L84" s="96">
        <f t="shared" si="28"/>
        <v>16</v>
      </c>
      <c r="M84" s="96">
        <f t="shared" si="28"/>
        <v>0</v>
      </c>
      <c r="N84" s="96">
        <f t="shared" si="28"/>
        <v>0</v>
      </c>
      <c r="O84" s="96">
        <f t="shared" si="28"/>
        <v>0</v>
      </c>
      <c r="P84" s="96">
        <f t="shared" si="28"/>
        <v>0</v>
      </c>
      <c r="Q84" s="96">
        <f t="shared" si="28"/>
        <v>0</v>
      </c>
      <c r="R84" s="96">
        <f t="shared" si="28"/>
        <v>0</v>
      </c>
      <c r="S84" s="96">
        <f t="shared" si="28"/>
        <v>9.5</v>
      </c>
      <c r="T84" s="96">
        <f>T32+T33+T45+T49+T51+T58+T69</f>
        <v>9.5</v>
      </c>
      <c r="U84" s="108"/>
      <c r="V84" s="94"/>
      <c r="W84" s="94"/>
      <c r="X84" s="94"/>
      <c r="Y84" s="94"/>
    </row>
    <row r="85" spans="6:25" ht="12.75">
      <c r="F85" s="99" t="s">
        <v>68</v>
      </c>
      <c r="G85" s="96">
        <f>G62</f>
        <v>0</v>
      </c>
      <c r="H85" s="96">
        <f aca="true" t="shared" si="29" ref="H85:T85">H62</f>
        <v>0</v>
      </c>
      <c r="I85" s="96">
        <f t="shared" si="29"/>
        <v>0</v>
      </c>
      <c r="J85" s="96">
        <f t="shared" si="29"/>
        <v>0</v>
      </c>
      <c r="K85" s="96">
        <f t="shared" si="29"/>
        <v>0</v>
      </c>
      <c r="L85" s="96">
        <f t="shared" si="29"/>
        <v>0</v>
      </c>
      <c r="M85" s="96">
        <f t="shared" si="29"/>
        <v>0</v>
      </c>
      <c r="N85" s="96">
        <f t="shared" si="29"/>
        <v>0</v>
      </c>
      <c r="O85" s="96">
        <f t="shared" si="29"/>
        <v>0</v>
      </c>
      <c r="P85" s="96">
        <f t="shared" si="29"/>
        <v>0</v>
      </c>
      <c r="Q85" s="96">
        <f t="shared" si="29"/>
        <v>0</v>
      </c>
      <c r="R85" s="96">
        <f t="shared" si="29"/>
        <v>0</v>
      </c>
      <c r="S85" s="96">
        <f t="shared" si="29"/>
        <v>3000</v>
      </c>
      <c r="T85" s="96">
        <f t="shared" si="29"/>
        <v>0</v>
      </c>
      <c r="U85" s="108"/>
      <c r="V85" s="94"/>
      <c r="W85" s="94"/>
      <c r="X85" s="94"/>
      <c r="Y85" s="94"/>
    </row>
    <row r="86" spans="6:25" ht="12.75">
      <c r="F86" s="99" t="s">
        <v>69</v>
      </c>
      <c r="G86" s="96">
        <f>G50+G63+G68+G70</f>
        <v>0.6</v>
      </c>
      <c r="H86" s="96">
        <f aca="true" t="shared" si="30" ref="H86:T86">H50+H63+H68+H70</f>
        <v>0.6</v>
      </c>
      <c r="I86" s="96">
        <f t="shared" si="30"/>
        <v>0</v>
      </c>
      <c r="J86" s="96">
        <f t="shared" si="30"/>
        <v>0</v>
      </c>
      <c r="K86" s="96">
        <f t="shared" si="30"/>
        <v>0</v>
      </c>
      <c r="L86" s="96">
        <f t="shared" si="30"/>
        <v>0</v>
      </c>
      <c r="M86" s="96">
        <f t="shared" si="30"/>
        <v>0</v>
      </c>
      <c r="N86" s="96">
        <f t="shared" si="30"/>
        <v>0</v>
      </c>
      <c r="O86" s="96">
        <f t="shared" si="30"/>
        <v>0</v>
      </c>
      <c r="P86" s="96">
        <f t="shared" si="30"/>
        <v>0</v>
      </c>
      <c r="Q86" s="96">
        <f t="shared" si="30"/>
        <v>0</v>
      </c>
      <c r="R86" s="96">
        <f t="shared" si="30"/>
        <v>0</v>
      </c>
      <c r="S86" s="96">
        <f t="shared" si="30"/>
        <v>20</v>
      </c>
      <c r="T86" s="96">
        <f t="shared" si="30"/>
        <v>120</v>
      </c>
      <c r="U86" s="108"/>
      <c r="V86" s="94"/>
      <c r="W86" s="94"/>
      <c r="X86" s="94"/>
      <c r="Y86" s="94"/>
    </row>
    <row r="87" spans="6:25" ht="12.75">
      <c r="F87" s="100" t="s">
        <v>14</v>
      </c>
      <c r="G87" s="97">
        <f aca="true" t="shared" si="31" ref="G87:T87">SUM(G76:G86)</f>
        <v>3061.1</v>
      </c>
      <c r="H87" s="97">
        <f t="shared" si="31"/>
        <v>3061.1</v>
      </c>
      <c r="I87" s="97">
        <f t="shared" si="31"/>
        <v>1440.8</v>
      </c>
      <c r="J87" s="98">
        <f t="shared" si="31"/>
        <v>0</v>
      </c>
      <c r="K87" s="97">
        <f t="shared" si="31"/>
        <v>2653.5</v>
      </c>
      <c r="L87" s="97">
        <f t="shared" si="31"/>
        <v>2653.5</v>
      </c>
      <c r="M87" s="97">
        <f t="shared" si="31"/>
        <v>1682.7</v>
      </c>
      <c r="N87" s="98">
        <f t="shared" si="31"/>
        <v>0</v>
      </c>
      <c r="O87" s="98">
        <f t="shared" si="31"/>
        <v>0</v>
      </c>
      <c r="P87" s="98">
        <f t="shared" si="31"/>
        <v>0</v>
      </c>
      <c r="Q87" s="98">
        <f t="shared" si="31"/>
        <v>0</v>
      </c>
      <c r="R87" s="98">
        <f t="shared" si="31"/>
        <v>0</v>
      </c>
      <c r="S87" s="97">
        <f t="shared" si="31"/>
        <v>6630.9</v>
      </c>
      <c r="T87" s="97">
        <f t="shared" si="31"/>
        <v>2779.9</v>
      </c>
      <c r="U87" s="109"/>
      <c r="V87" s="2"/>
      <c r="W87" s="2"/>
      <c r="X87" s="2"/>
      <c r="Y87" s="2"/>
    </row>
  </sheetData>
  <sheetProtection selectLockedCells="1" selectUnlockedCells="1"/>
  <mergeCells count="56">
    <mergeCell ref="A8:T8"/>
    <mergeCell ref="D38:Q38"/>
    <mergeCell ref="W11:X11"/>
    <mergeCell ref="K1:L1"/>
    <mergeCell ref="T2:X2"/>
    <mergeCell ref="T3:X3"/>
    <mergeCell ref="A7:X7"/>
    <mergeCell ref="A9:T9"/>
    <mergeCell ref="T4:X5"/>
    <mergeCell ref="A12:A14"/>
    <mergeCell ref="L13:M13"/>
    <mergeCell ref="N13:N14"/>
    <mergeCell ref="B12:B14"/>
    <mergeCell ref="C12:C14"/>
    <mergeCell ref="D12:D14"/>
    <mergeCell ref="E12:E14"/>
    <mergeCell ref="R13:R14"/>
    <mergeCell ref="U13:U14"/>
    <mergeCell ref="V13:X13"/>
    <mergeCell ref="F12:F14"/>
    <mergeCell ref="G12:J12"/>
    <mergeCell ref="K12:N12"/>
    <mergeCell ref="G13:G14"/>
    <mergeCell ref="H13:I13"/>
    <mergeCell ref="J13:J14"/>
    <mergeCell ref="K13:K14"/>
    <mergeCell ref="A15:X15"/>
    <mergeCell ref="A16:X16"/>
    <mergeCell ref="B17:X17"/>
    <mergeCell ref="C18:X18"/>
    <mergeCell ref="O12:R12"/>
    <mergeCell ref="S12:S14"/>
    <mergeCell ref="T12:T14"/>
    <mergeCell ref="U12:X12"/>
    <mergeCell ref="O13:O14"/>
    <mergeCell ref="P13:Q13"/>
    <mergeCell ref="C73:F73"/>
    <mergeCell ref="C74:F74"/>
    <mergeCell ref="D23:D26"/>
    <mergeCell ref="B55:X55"/>
    <mergeCell ref="C56:P56"/>
    <mergeCell ref="D59:D63"/>
    <mergeCell ref="C65:F65"/>
    <mergeCell ref="C66:P66"/>
    <mergeCell ref="D67:D68"/>
    <mergeCell ref="C72:F72"/>
    <mergeCell ref="E19:E22"/>
    <mergeCell ref="C28:P28"/>
    <mergeCell ref="C35:F35"/>
    <mergeCell ref="C54:F54"/>
    <mergeCell ref="C27:F27"/>
    <mergeCell ref="C36:F36"/>
    <mergeCell ref="C47:F47"/>
    <mergeCell ref="C48:P48"/>
    <mergeCell ref="C53:F53"/>
    <mergeCell ref="C42:F42"/>
  </mergeCells>
  <printOptions/>
  <pageMargins left="0" right="0" top="0.1968503937007874" bottom="0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Macienė</dc:creator>
  <cp:keywords/>
  <dc:description/>
  <cp:lastModifiedBy>Medelyno mokykla</cp:lastModifiedBy>
  <cp:lastPrinted>2014-12-09T08:45:54Z</cp:lastPrinted>
  <dcterms:created xsi:type="dcterms:W3CDTF">2014-08-25T08:08:11Z</dcterms:created>
  <dcterms:modified xsi:type="dcterms:W3CDTF">2014-12-09T14:32:20Z</dcterms:modified>
  <cp:category/>
  <cp:version/>
  <cp:contentType/>
  <cp:contentStatus/>
</cp:coreProperties>
</file>